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120" activeTab="0"/>
  </bookViews>
  <sheets>
    <sheet name="健診日程" sheetId="1" r:id="rId1"/>
    <sheet name="65歳以上の方へ" sheetId="2" r:id="rId2"/>
    <sheet name="医療機関一覧" sheetId="3" r:id="rId3"/>
    <sheet name="案内" sheetId="4" r:id="rId4"/>
    <sheet name="健康診査一部負担金" sheetId="5" r:id="rId5"/>
  </sheets>
  <definedNames>
    <definedName name="_xlnm.Print_Area" localSheetId="4">'健康診査一部負担金'!$A$1:$I$49</definedName>
    <definedName name="_xlnm.Print_Area" localSheetId="0">'健診日程'!$A$1:$N$115</definedName>
    <definedName name="_xlnm.Print_Titles" localSheetId="0">'健診日程'!$1:$1</definedName>
  </definedNames>
  <calcPr fullCalcOnLoad="1"/>
</workbook>
</file>

<file path=xl/sharedStrings.xml><?xml version="1.0" encoding="utf-8"?>
<sst xmlns="http://schemas.openxmlformats.org/spreadsheetml/2006/main" count="733" uniqueCount="552">
  <si>
    <t>　あなたの一次検診結果及び精密検査後の診断結果については、市において把握し、経年変化を受診者の方にお知らせするとともに、健康教育等の場で活用させていただいております。</t>
  </si>
  <si>
    <t>　また、一次検診機関及び精密検査機関では、それぞれで実施した検査結果を保有しております。</t>
  </si>
  <si>
    <t>　これらの集計結果は、新潟県における県民の今後の生活習慣病やがんの予防及び治療等に役立てているため、検診受診率、要精検率、がん発見率などを算出した上で公表し、検診の精度管理に活用させていただきます。</t>
  </si>
  <si>
    <t>１.　一次検診機関における精密検査結果の把握</t>
  </si>
  <si>
    <t>２.　がん検診疫学調査</t>
  </si>
  <si>
    <t>　一次検診機関において、「異常なし」、「要精検」などの検査結果の判定を行っています。一次検診機関は、「要精検」と判定した結果が真に正しかったものかどうか、市に対して精密検査結果を調査します。（調査項目は実施医療機関、病名、検査術式　ほか）</t>
  </si>
  <si>
    <t>　新潟県から委託されている財団法人新潟県成人病予防協会は、精密検査後の診断結果及び生存の状況を市及び医療機関に対して調査を行い、集計します。（調査項目は氏名、年齢、住所、生存確認　ほか）</t>
  </si>
  <si>
    <t>※　１、２の調査については、個人情報の保護には細心の注意を払っており、あなたの診断結果等の情報</t>
  </si>
  <si>
    <t xml:space="preserve">  が他の目的で使用されたり、他に漏洩されたりするようなことはありません。</t>
  </si>
  <si>
    <t>『特定健康診査を受診しましょう！』</t>
  </si>
  <si>
    <t>問合せ先：柏崎市元気館　元気支援課健診係　TEL20-4211</t>
  </si>
  <si>
    <t>　平成２０年度から特定健康診査が実施されています。特定健康診査は医療保険者に健康診査の実施が義務づけられている生活習慣病発症の前段階であるメタボリックシンドロームの予防・改善するための健康診査です。</t>
  </si>
  <si>
    <t>※　妊娠中の方については、特定健康診査の対象外となりますので、元気支援課までご連絡ください。</t>
  </si>
  <si>
    <t>柏崎市国民健康保険加入の４０歳から７４歳の方は</t>
  </si>
  <si>
    <r>
      <t>■　</t>
    </r>
    <r>
      <rPr>
        <u val="single"/>
        <sz val="18"/>
        <rFont val="HG創英角ｺﾞｼｯｸUB"/>
        <family val="3"/>
      </rPr>
      <t>住民検診の精度向上のための調査などのお願い</t>
    </r>
  </si>
  <si>
    <t>　　 ご提出ください。</t>
  </si>
  <si>
    <t>医療機関名</t>
  </si>
  <si>
    <t>住　　所</t>
  </si>
  <si>
    <t>電話予約</t>
  </si>
  <si>
    <t>必要</t>
  </si>
  <si>
    <t>五十川医院</t>
  </si>
  <si>
    <t>必要</t>
  </si>
  <si>
    <t>24-3277</t>
  </si>
  <si>
    <t>稲田医院</t>
  </si>
  <si>
    <t>32-0777</t>
  </si>
  <si>
    <t>恩田クリニック</t>
  </si>
  <si>
    <t>不要</t>
  </si>
  <si>
    <t>金子医院</t>
  </si>
  <si>
    <t>不要</t>
  </si>
  <si>
    <t>川田胃腸クリニック</t>
  </si>
  <si>
    <t>必要</t>
  </si>
  <si>
    <t>木村内科循環器科医院</t>
  </si>
  <si>
    <t>不要</t>
  </si>
  <si>
    <t>佐藤医院</t>
  </si>
  <si>
    <t>佐藤医院　吉井出張所</t>
  </si>
  <si>
    <t>不要</t>
  </si>
  <si>
    <t>さとう内科クリニック</t>
  </si>
  <si>
    <t>杉本医院</t>
  </si>
  <si>
    <t>高木医院</t>
  </si>
  <si>
    <t>高桑内科医院</t>
  </si>
  <si>
    <t>21-2555</t>
  </si>
  <si>
    <t>高島内科胃腸科</t>
  </si>
  <si>
    <t>必要</t>
  </si>
  <si>
    <t>田村医院</t>
  </si>
  <si>
    <t>たむら脳外科クリニック</t>
  </si>
  <si>
    <t>外川医院</t>
  </si>
  <si>
    <t>中沢消化器科内科医院</t>
  </si>
  <si>
    <t>のざわ内科医院</t>
  </si>
  <si>
    <t>はらクリニック</t>
  </si>
  <si>
    <t>不要</t>
  </si>
  <si>
    <t>平野内科医院</t>
  </si>
  <si>
    <t>必要</t>
  </si>
  <si>
    <t>本間内科医院</t>
  </si>
  <si>
    <t>駅前クリニック前畑医院</t>
  </si>
  <si>
    <t>前畑医院 米山分院</t>
  </si>
  <si>
    <t>必要</t>
  </si>
  <si>
    <t>宮尾医院</t>
  </si>
  <si>
    <t>産科婦人科山田医院</t>
  </si>
  <si>
    <t>刈羽診療所</t>
  </si>
  <si>
    <t>必要</t>
  </si>
  <si>
    <t>高柳診療所</t>
  </si>
  <si>
    <t>41-2025</t>
  </si>
  <si>
    <t>北条診療所</t>
  </si>
  <si>
    <t>25-3215</t>
  </si>
  <si>
    <t>野田診療所</t>
  </si>
  <si>
    <t>鵜川診療所</t>
  </si>
  <si>
    <t>谷根診療所</t>
  </si>
  <si>
    <t>柏崎厚生病院</t>
  </si>
  <si>
    <t>22-0111</t>
  </si>
  <si>
    <t>柏崎中央病院</t>
  </si>
  <si>
    <t>厚生連 刈羽郡総合病院</t>
  </si>
  <si>
    <t>国立病院機構 新潟病院</t>
  </si>
  <si>
    <t>関 病 院</t>
  </si>
  <si>
    <t>６５歳以上の方の特定健康診査【個別（施設）健診】指定医療機関一覧表</t>
  </si>
  <si>
    <t>東本町二丁目2番31号</t>
  </si>
  <si>
    <t>関町12番5号</t>
  </si>
  <si>
    <t>春日一丁目6番23-10号</t>
  </si>
  <si>
    <t>駅前二丁目2番3号</t>
  </si>
  <si>
    <t>四谷三丁目2番46号</t>
  </si>
  <si>
    <t>東本町一丁目12番8号</t>
  </si>
  <si>
    <t>松美一丁目1番35号</t>
  </si>
  <si>
    <t>大字土合15番地</t>
  </si>
  <si>
    <t>大字吉井2030番地</t>
  </si>
  <si>
    <t>三和町3番43号</t>
  </si>
  <si>
    <t>田中24番11号</t>
  </si>
  <si>
    <t>西本町二丁目8番17号</t>
  </si>
  <si>
    <t>比角一丁目2番3号</t>
  </si>
  <si>
    <t>扇町2番13号</t>
  </si>
  <si>
    <t>西本町二丁目3番4号</t>
  </si>
  <si>
    <t>柳田町7番31号</t>
  </si>
  <si>
    <t>西本町一丁目11番22号</t>
  </si>
  <si>
    <t>北半田二丁目7番18号</t>
  </si>
  <si>
    <t>茨目二丁目15番22号</t>
  </si>
  <si>
    <t>幸町3番11号</t>
  </si>
  <si>
    <t>北半田一丁目1番48号</t>
  </si>
  <si>
    <t>駅前二丁目2番3号</t>
  </si>
  <si>
    <t>米山町1313番地10</t>
  </si>
  <si>
    <t>東本町一丁目4番29号</t>
  </si>
  <si>
    <t>駅前二丁目1番27号</t>
  </si>
  <si>
    <t>刈羽村大字刈羽705番地6</t>
  </si>
  <si>
    <t>高柳町岡野町1801番地</t>
  </si>
  <si>
    <t>大字大広田93番地</t>
  </si>
  <si>
    <t>大字野田922番地6</t>
  </si>
  <si>
    <t>大字女谷4762番地1</t>
  </si>
  <si>
    <t>大字茨目2071番地1</t>
  </si>
  <si>
    <t>駅前二丁目1番25号</t>
  </si>
  <si>
    <t>北半田二丁目11番3号</t>
  </si>
  <si>
    <t>赤坂町3番52号</t>
  </si>
  <si>
    <t>元城町1番42号</t>
  </si>
  <si>
    <t>※　場合によっては診療していない日などがありますので、ご了承ください。
※　日曜・祝日・祭日などは実施しておりません。</t>
  </si>
  <si>
    <t>受診会場</t>
  </si>
  <si>
    <t>受診期間</t>
  </si>
  <si>
    <t>５月６日から１１月３０日まで（生まれた月により受診月とします）</t>
  </si>
  <si>
    <t>４・５月生まれの方</t>
  </si>
  <si>
    <t>未受診者</t>
  </si>
  <si>
    <t>『１０月・１１月（３０日まで）』</t>
  </si>
  <si>
    <t>持ち物</t>
  </si>
  <si>
    <t>　また、一部の地域を除いては、医療機関で実施する個別（施設）健診となります。下記の一覧表をご覧ください。</t>
  </si>
  <si>
    <t>その他</t>
  </si>
  <si>
    <r>
      <t>○　届いた全ての書類</t>
    </r>
    <r>
      <rPr>
        <u val="single"/>
        <sz val="16"/>
        <rFont val="HG創英角ﾎﾟｯﾌﾟ体"/>
        <family val="3"/>
      </rPr>
      <t>（特定健康診査等の受診通知書の問診票及び個人記録票の</t>
    </r>
  </si>
  <si>
    <t>北条の東条・大広田・旧広田町内会　⇒　『北条コミセン』</t>
  </si>
  <si>
    <r>
      <t>○　</t>
    </r>
    <r>
      <rPr>
        <sz val="16"/>
        <rFont val="HG創英角ｺﾞｼｯｸUB"/>
        <family val="3"/>
      </rPr>
      <t>『肝炎ウイルス検診』､『前立腺がん検診』は、特定(一般）健康診査と同時</t>
    </r>
  </si>
  <si>
    <r>
      <t>○　</t>
    </r>
    <r>
      <rPr>
        <sz val="16"/>
        <rFont val="HG創英角ｺﾞｼｯｸUB"/>
        <family val="3"/>
      </rPr>
      <t>『大腸がん検診』は、特定（一般）健康診査を受診する際に受付できます</t>
    </r>
  </si>
  <si>
    <r>
      <t>○　</t>
    </r>
    <r>
      <rPr>
        <u val="single"/>
        <sz val="16"/>
        <rFont val="HG創英角ｺﾞｼｯｸUB"/>
        <family val="3"/>
      </rPr>
      <t>次の地区（町内会）の６５歳以上の方は、集団健診となります。</t>
    </r>
  </si>
  <si>
    <t>○　健康診査一部負担金　　　※各受診通知書をご覧ください。</t>
  </si>
  <si>
    <r>
      <t>※　</t>
    </r>
    <r>
      <rPr>
        <u val="single"/>
        <sz val="14"/>
        <rFont val="HG創英角ｺﾞｼｯｸUB"/>
        <family val="3"/>
      </rPr>
      <t>原則、指定された受診月に受診してください。</t>
    </r>
  </si>
  <si>
    <r>
      <t>１１・１２・１月生まれの方</t>
    </r>
    <r>
      <rPr>
        <b/>
        <sz val="20"/>
        <rFont val="HG創英角ﾎﾟｯﾌﾟ体"/>
        <family val="3"/>
      </rPr>
      <t>『８月』</t>
    </r>
  </si>
  <si>
    <r>
      <t>２・３月生まれの方　　　　</t>
    </r>
    <r>
      <rPr>
        <b/>
        <sz val="20"/>
        <rFont val="HG創英角ﾎﾟｯﾌﾟ体"/>
        <family val="3"/>
      </rPr>
      <t>『９月』</t>
    </r>
  </si>
  <si>
    <t>『５月（６日から）』</t>
  </si>
  <si>
    <r>
      <t>６・７月生まれの方　　　</t>
    </r>
    <r>
      <rPr>
        <b/>
        <sz val="20"/>
        <rFont val="HG創英角ﾎﾟｯﾌﾟ体"/>
        <family val="3"/>
      </rPr>
      <t>『６月』</t>
    </r>
  </si>
  <si>
    <r>
      <t>８・９・１０月生まれの方</t>
    </r>
    <r>
      <rPr>
        <b/>
        <sz val="20"/>
        <rFont val="HG創英角ﾎﾟｯﾌﾟ体"/>
        <family val="3"/>
      </rPr>
      <t>『７月』</t>
    </r>
  </si>
  <si>
    <r>
      <t>○　</t>
    </r>
    <r>
      <rPr>
        <u val="single"/>
        <sz val="20"/>
        <rFont val="HG創英角ﾎﾟｯﾌﾟ体"/>
        <family val="3"/>
      </rPr>
      <t>保険証</t>
    </r>
  </si>
  <si>
    <r>
      <t>指定の医療機関</t>
    </r>
    <r>
      <rPr>
        <sz val="14"/>
        <rFont val="HG創英角ﾎﾟｯﾌﾟ体"/>
        <family val="3"/>
      </rPr>
      <t>（病院、診療所、個人医院）</t>
    </r>
    <r>
      <rPr>
        <sz val="16"/>
        <rFont val="HG創英角ﾎﾟｯﾌﾟ体"/>
        <family val="3"/>
      </rPr>
      <t>　　※裏面の一覧表をご覧ください。</t>
    </r>
  </si>
  <si>
    <t>特定健康診査は医療機関で行います（一部地域を除く）</t>
  </si>
  <si>
    <t>■　健康診査一部負担金</t>
  </si>
  <si>
    <t>健診の種類・対象年齢</t>
  </si>
  <si>
    <t>１６～１９歳</t>
  </si>
  <si>
    <t>２０～３９歳</t>
  </si>
  <si>
    <t>４０～４９歳</t>
  </si>
  <si>
    <t>５０～６４歳</t>
  </si>
  <si>
    <t>６５～６９歳</t>
  </si>
  <si>
    <t>７０～７４歳</t>
  </si>
  <si>
    <t>７５歳以上</t>
  </si>
  <si>
    <t>特定健康診査</t>
  </si>
  <si>
    <t>集団健診</t>
  </si>
  <si>
    <t>一般健康診査</t>
  </si>
  <si>
    <t>前立腺がん</t>
  </si>
  <si>
    <t>肝炎ウイルス</t>
  </si>
  <si>
    <t>大腸がん</t>
  </si>
  <si>
    <t>胸部レントゲン</t>
  </si>
  <si>
    <t>かくたん</t>
  </si>
  <si>
    <t>胃がん</t>
  </si>
  <si>
    <t>乳がん</t>
  </si>
  <si>
    <t>集団検診</t>
  </si>
  <si>
    <t>人間ドック</t>
  </si>
  <si>
    <t>健康管理センター</t>
  </si>
  <si>
    <t>刈羽郡総合病院</t>
  </si>
  <si>
    <t>口腔健診</t>
  </si>
  <si>
    <t>（口腔がんを含む）</t>
  </si>
  <si>
    <r>
      <t>個別健診</t>
    </r>
    <r>
      <rPr>
        <sz val="11"/>
        <rFont val="ＭＳ Ｐゴシック"/>
        <family val="3"/>
      </rPr>
      <t>（医療機関）</t>
    </r>
  </si>
  <si>
    <r>
      <t>施設検診</t>
    </r>
    <r>
      <rPr>
        <sz val="11"/>
        <rFont val="ＭＳ Ｐゴシック"/>
        <family val="3"/>
      </rPr>
      <t>（頸がん）</t>
    </r>
  </si>
  <si>
    <r>
      <t>施設検診</t>
    </r>
    <r>
      <rPr>
        <sz val="11"/>
        <rFont val="ＭＳ Ｐゴシック"/>
        <family val="3"/>
      </rPr>
      <t>（頸+体）</t>
    </r>
  </si>
  <si>
    <r>
      <t>集団検診</t>
    </r>
    <r>
      <rPr>
        <sz val="11"/>
        <rFont val="ＭＳ Ｐゴシック"/>
        <family val="3"/>
      </rPr>
      <t>（視触診）</t>
    </r>
  </si>
  <si>
    <r>
      <t>施設検診</t>
    </r>
    <r>
      <rPr>
        <sz val="11"/>
        <rFont val="ＭＳ Ｐゴシック"/>
        <family val="3"/>
      </rPr>
      <t>（視触診）</t>
    </r>
  </si>
  <si>
    <r>
      <t>集団・施設</t>
    </r>
    <r>
      <rPr>
        <sz val="11"/>
        <rFont val="ＭＳ Ｐゴシック"/>
        <family val="3"/>
      </rPr>
      <t>（マンモ１方向）</t>
    </r>
  </si>
  <si>
    <r>
      <t>集団・施設</t>
    </r>
    <r>
      <rPr>
        <sz val="11"/>
        <rFont val="ＭＳ Ｐゴシック"/>
        <family val="3"/>
      </rPr>
      <t>（マンモ２方向）</t>
    </r>
  </si>
  <si>
    <t>（和暦偶数年生まれ）</t>
  </si>
  <si>
    <t>子宮がん</t>
  </si>
  <si>
    <t>無料</t>
  </si>
  <si>
    <t>70歳まで</t>
  </si>
  <si>
    <t>70歳は無料</t>
  </si>
  <si>
    <t>（柏崎市国保加入者）</t>
  </si>
  <si>
    <r>
      <t>市民税課税世帯：</t>
    </r>
    <r>
      <rPr>
        <sz val="14"/>
        <rFont val="ＭＳ Ｐゴシック"/>
        <family val="3"/>
      </rPr>
      <t>20,000</t>
    </r>
  </si>
  <si>
    <r>
      <t>市民税非課税世帯：</t>
    </r>
    <r>
      <rPr>
        <sz val="14"/>
        <rFont val="ＭＳ Ｐゴシック"/>
        <family val="3"/>
      </rPr>
      <t>10,000</t>
    </r>
  </si>
  <si>
    <r>
      <t>市民税課税世帯：</t>
    </r>
    <r>
      <rPr>
        <sz val="14"/>
        <rFont val="ＭＳ Ｐゴシック"/>
        <family val="3"/>
      </rPr>
      <t>23,000</t>
    </r>
  </si>
  <si>
    <r>
      <t>市民税非課税世帯：</t>
    </r>
    <r>
      <rPr>
        <sz val="14"/>
        <rFont val="ＭＳ Ｐゴシック"/>
        <family val="3"/>
      </rPr>
      <t>13,000</t>
    </r>
  </si>
  <si>
    <t>■　健康診査一部負担金の減免制度</t>
  </si>
  <si>
    <r>
      <t>※　</t>
    </r>
    <r>
      <rPr>
        <b/>
        <sz val="12"/>
        <rFont val="ＭＳ Ｐゴシック"/>
        <family val="3"/>
      </rPr>
      <t>網掛け部分の年齢</t>
    </r>
    <r>
      <rPr>
        <sz val="12"/>
        <rFont val="ＭＳ Ｐゴシック"/>
        <family val="3"/>
      </rPr>
      <t>に該当する方は、</t>
    </r>
    <r>
      <rPr>
        <b/>
        <sz val="12"/>
        <rFont val="ＭＳ Ｐゴシック"/>
        <family val="3"/>
      </rPr>
      <t>受診対象年齢ではありません</t>
    </r>
    <r>
      <rPr>
        <sz val="12"/>
        <rFont val="ＭＳ Ｐゴシック"/>
        <family val="3"/>
      </rPr>
      <t>ので、ご了承ください。</t>
    </r>
  </si>
  <si>
    <t>・・・　７５歳以上の料金と同額になります。</t>
  </si>
  <si>
    <t>「健康診査負担金免除確認書」を発行します。</t>
  </si>
  <si>
    <t>③６５～７４歳の方で『後期高齢者医療制度』に加入している方</t>
  </si>
  <si>
    <t>「後期高齢者医療被保険者証」を健診会場にお持ちください。</t>
  </si>
  <si>
    <t>※　なお、①～③について提示がない場合は、通常の負担金となりますので、ご了承ください。</t>
  </si>
  <si>
    <t>※　①、②に該当する方は健診を受診する日の一週間前までに申請し、発行される「健康診査負担金（減免）確認</t>
  </si>
  <si>
    <t xml:space="preserve">  書」をご持参の上、健診会場にお越しください。</t>
  </si>
  <si>
    <t>※　高柳町事務所、西山町事務所で申請を受け付けた場合は、その場で「健康診査負担金（減免）確認書」</t>
  </si>
  <si>
    <t>　を発行いたします。</t>
  </si>
  <si>
    <t>※　減免申請の受付は、元気館元気支援課、高柳町事務所福祉保健課、西山町事務所福祉保健課で行な</t>
  </si>
  <si>
    <t>　います。</t>
  </si>
  <si>
    <r>
      <t>②『生活保護世帯』の方</t>
    </r>
    <r>
      <rPr>
        <sz val="12"/>
        <rFont val="ＭＳ Ｐゴシック"/>
        <family val="3"/>
      </rPr>
      <t>及び</t>
    </r>
    <r>
      <rPr>
        <b/>
        <sz val="12"/>
        <rFont val="ＭＳ Ｐゴシック"/>
        <family val="3"/>
      </rPr>
      <t>『中国残留邦人等』に該当する方</t>
    </r>
  </si>
  <si>
    <r>
      <t>①</t>
    </r>
    <r>
      <rPr>
        <sz val="12"/>
        <rFont val="ＭＳ Ｐゴシック"/>
        <family val="3"/>
      </rPr>
      <t>『</t>
    </r>
    <r>
      <rPr>
        <b/>
        <sz val="12"/>
        <rFont val="ＭＳ Ｐゴシック"/>
        <family val="3"/>
      </rPr>
      <t>市民税非課税世帯</t>
    </r>
    <r>
      <rPr>
        <sz val="12"/>
        <rFont val="ＭＳ Ｐゴシック"/>
        <family val="3"/>
      </rPr>
      <t>（世帯全員が非課税であることが条件）』</t>
    </r>
    <r>
      <rPr>
        <b/>
        <sz val="12"/>
        <rFont val="ＭＳ Ｐゴシック"/>
        <family val="3"/>
      </rPr>
      <t>の方</t>
    </r>
  </si>
  <si>
    <r>
      <t>※　</t>
    </r>
    <r>
      <rPr>
        <b/>
        <u val="single"/>
        <sz val="12"/>
        <rFont val="ＭＳ Ｐゴシック"/>
        <family val="3"/>
      </rPr>
      <t>元気館元気支援課で申請を受け付けた場合は、課税状況を確認後、「健康診査負担金（減免）確認書」</t>
    </r>
  </si>
  <si>
    <r>
      <t>　</t>
    </r>
    <r>
      <rPr>
        <b/>
        <u val="single"/>
        <sz val="12"/>
        <rFont val="ＭＳ Ｐゴシック"/>
        <family val="3"/>
      </rPr>
      <t>を郵送いたします。</t>
    </r>
  </si>
  <si>
    <r>
      <t>・・・　全ての健診が免除（無料）となります。</t>
    </r>
    <r>
      <rPr>
        <b/>
        <u val="single"/>
        <sz val="12"/>
        <rFont val="ＭＳ Ｐゴシック"/>
        <family val="3"/>
      </rPr>
      <t>市役所福祉課へ申請してください。</t>
    </r>
  </si>
  <si>
    <r>
      <t>※　</t>
    </r>
    <r>
      <rPr>
        <b/>
        <u val="single"/>
        <sz val="12"/>
        <rFont val="ＭＳ Ｐゴシック"/>
        <family val="3"/>
      </rPr>
      <t>減免申請をされる方は、</t>
    </r>
    <r>
      <rPr>
        <u val="single"/>
        <sz val="14"/>
        <rFont val="HG創英角ﾎﾟｯﾌﾟ体"/>
        <family val="3"/>
      </rPr>
      <t>健診を受診する日の一週間前まで</t>
    </r>
    <r>
      <rPr>
        <b/>
        <u val="single"/>
        <sz val="12"/>
        <rFont val="ＭＳ Ｐゴシック"/>
        <family val="3"/>
      </rPr>
      <t>に申請を行ってください。</t>
    </r>
  </si>
  <si>
    <t>※各種健（検）診の追加申込みは、元気館元気支援課健診係（TEL20-4211）までご連絡ください。</t>
  </si>
  <si>
    <t>　あなたの住民検診の結果（精密検査後の診断結果を含む）を市、一次検診機関及び二次検診機関（精密検査）で保有し、活用することについてご理解をいただくとともに、新潟県における県民の今後の生活習慣病やがん予防及び治療等に役立てるため、下記の「一次検診機関における精密検査結果の把握」、「がん検診疫学調査」を行いますので、ご理解とご協力くださいますようお願いいたします。</t>
  </si>
  <si>
    <t>　６５歳以上の方はメタボリックシンドローム予防の特定健康診査に加え、加齢により生じている生活上の不都合を早期に発見し、必要な介護予防事業につなげていくことを目的とした生活機能評価を行います。</t>
  </si>
  <si>
    <t>※　健診の結果により特定保健指導の対象者に選ばれた方には、ご案内をいたしますので必ず保健指導を</t>
  </si>
  <si>
    <t>　　 受けて健康づくりに取り組みましょう。</t>
  </si>
  <si>
    <t>　平成２４年度までに国が定めた目標である、特定健康診査の受診率が６５％（４０～７４歳の柏崎市国民健康保険加入者の受診率）を達成できないと国民健康保険から後期高齢者への医療費の支援金が増額されます。ひいては保険料の増額にもつながりかねません。</t>
  </si>
  <si>
    <t>（単位：円）</t>
  </si>
  <si>
    <t>次の①～③に該当する方は、負担金が免除(無料)または減額となります。</t>
  </si>
  <si>
    <t>　市で把握している検診結果については、個人の特定ができない形式で集計した上、国・県に報告しております。</t>
  </si>
  <si>
    <t>中央町11番33号</t>
  </si>
  <si>
    <t>大字谷根3256番地1</t>
  </si>
  <si>
    <t>会田内科医院</t>
  </si>
  <si>
    <t>※　個人で人間ドック等（特定健康診査と同様な検査項目）を受診された方は、健診結果を元気支援課まで</t>
  </si>
  <si>
    <r>
      <t>　また、</t>
    </r>
    <r>
      <rPr>
        <u val="single"/>
        <sz val="14"/>
        <rFont val="HG創英角ｺﾞｼｯｸUB"/>
        <family val="3"/>
      </rPr>
      <t>市が実施する特定健康診査を受診せず、個人で人間ドック等（特定健康診査と同様な検査項目）を受診される方については、健診の結果を市へ提出していただきますと、結果の状況により特定保健指導を受けることができ、受診率にも含まれます。</t>
    </r>
  </si>
  <si>
    <t>６５歳以上の方の</t>
  </si>
  <si>
    <r>
      <t>　　</t>
    </r>
    <r>
      <rPr>
        <u val="single"/>
        <sz val="16"/>
        <rFont val="HG創英角ﾎﾟｯﾌﾟ体"/>
        <family val="3"/>
      </rPr>
      <t>基本チェックリストは事前に記入してください。）</t>
    </r>
  </si>
  <si>
    <t>　　に受診してください。</t>
  </si>
  <si>
    <t>　　ので、採便した検体２本と受診通知書等をお持ちください。</t>
  </si>
  <si>
    <t>荒浜地区　　⇒　『荒浜コミセン』　　　　　野田地区　⇒　『野田コミセン』</t>
  </si>
  <si>
    <t>上米山地区　⇒　『上米山コミセン』　　　　別俣地区　⇒　『別俣コミセン』</t>
  </si>
  <si>
    <t>北鯖石地区　⇒　『北鯖石コミセン』　　　　鵜川地区　⇒　『鵜川コミセン』</t>
  </si>
  <si>
    <t>中鯖石地区　⇒　『中鯖石コミセン』     　 　西山地区　⇒　『いきいき館』　　　</t>
  </si>
  <si>
    <t>南鯖石地区　⇒　『南鯖石コミセン』　　　　高柳地区　⇒　『高柳総合センター』</t>
  </si>
  <si>
    <t>宮川・大湊町内会　⇒　『高浜コミセン』　　椎谷町内会　⇒　『椎谷集会所』</t>
  </si>
  <si>
    <t>回</t>
  </si>
  <si>
    <t>未受診</t>
  </si>
  <si>
    <t>合同</t>
  </si>
  <si>
    <t>合計</t>
  </si>
  <si>
    <t>65歳以上</t>
  </si>
  <si>
    <t>計80回</t>
  </si>
  <si>
    <t>個別</t>
  </si>
  <si>
    <t>64歳以下</t>
  </si>
  <si>
    <t>集団</t>
  </si>
  <si>
    <t>枇杷島、南鯖石、中鯖石、北鯖石</t>
  </si>
  <si>
    <t>未受診者</t>
  </si>
  <si>
    <r>
      <t>13：30～14：</t>
    </r>
    <r>
      <rPr>
        <sz val="11"/>
        <rFont val="ＭＳ Ｐゴシック"/>
        <family val="3"/>
      </rPr>
      <t>30</t>
    </r>
  </si>
  <si>
    <t>田尻、比角、西中通、高浜、北条</t>
  </si>
  <si>
    <t>中通、西山、東部、西部</t>
  </si>
  <si>
    <t>鵜川、別俣、野田、半田、米山、上米山、鯨波</t>
  </si>
  <si>
    <t>松波、剣野、大洲、高柳、荒浜、高田、上条</t>
  </si>
  <si>
    <t>畔屋</t>
  </si>
  <si>
    <t>中田</t>
  </si>
  <si>
    <t>13：30～14：30</t>
  </si>
  <si>
    <t>北鯖石ｺﾐｾﾝ【６５歳以上含】</t>
  </si>
  <si>
    <t>与三</t>
  </si>
  <si>
    <t>上藤井</t>
  </si>
  <si>
    <t>下藤井</t>
  </si>
  <si>
    <t>北鯖石</t>
  </si>
  <si>
    <t>【６４歳以下】</t>
  </si>
  <si>
    <t>全町内会</t>
  </si>
  <si>
    <t>与板</t>
  </si>
  <si>
    <t>久之木</t>
  </si>
  <si>
    <t>飛岡</t>
  </si>
  <si>
    <t>上加納</t>
  </si>
  <si>
    <t>久木太</t>
  </si>
  <si>
    <t>【６５歳以上】</t>
  </si>
  <si>
    <t>宮平</t>
  </si>
  <si>
    <t>中鯖石コミセン</t>
  </si>
  <si>
    <t>石川</t>
  </si>
  <si>
    <t>佐之久</t>
  </si>
  <si>
    <t>中加納</t>
  </si>
  <si>
    <t>下加納</t>
  </si>
  <si>
    <t>中鯖石</t>
  </si>
  <si>
    <t>小清水</t>
  </si>
  <si>
    <t>山室</t>
  </si>
  <si>
    <t>田島</t>
  </si>
  <si>
    <t>行兼</t>
  </si>
  <si>
    <t>西之入</t>
  </si>
  <si>
    <t>南鯖石コミセン</t>
  </si>
  <si>
    <t>宮之下</t>
  </si>
  <si>
    <t>大沢</t>
  </si>
  <si>
    <t>笹崎</t>
  </si>
  <si>
    <t>森近</t>
  </si>
  <si>
    <t>南鯖石</t>
  </si>
  <si>
    <t>宮場町</t>
  </si>
  <si>
    <t>穂波町</t>
  </si>
  <si>
    <t>田中</t>
  </si>
  <si>
    <t>幸町</t>
  </si>
  <si>
    <t>城東</t>
  </si>
  <si>
    <t>枇杷島コミセン</t>
  </si>
  <si>
    <t>柳橋町</t>
  </si>
  <si>
    <t>関町</t>
  </si>
  <si>
    <t>枇杷島</t>
  </si>
  <si>
    <t>小島</t>
  </si>
  <si>
    <t>深沢・荒町</t>
  </si>
  <si>
    <t>赤尾</t>
  </si>
  <si>
    <t>山澗</t>
  </si>
  <si>
    <t>大広田</t>
  </si>
  <si>
    <t>鹿島</t>
  </si>
  <si>
    <t>十日市</t>
  </si>
  <si>
    <t>南条</t>
  </si>
  <si>
    <t>家近</t>
  </si>
  <si>
    <t>大角間</t>
  </si>
  <si>
    <t>吉井黒川</t>
  </si>
  <si>
    <t>【６５歳以上含】</t>
  </si>
  <si>
    <t>東条</t>
  </si>
  <si>
    <t>杉平</t>
  </si>
  <si>
    <t>旧広田</t>
  </si>
  <si>
    <t>四日町</t>
  </si>
  <si>
    <t>北条コミセン</t>
  </si>
  <si>
    <t>山本</t>
  </si>
  <si>
    <t>峠</t>
  </si>
  <si>
    <t>岩之入</t>
  </si>
  <si>
    <t>鼻岳・中村</t>
  </si>
  <si>
    <t>北条</t>
  </si>
  <si>
    <t>比角4区</t>
  </si>
  <si>
    <t>比角5区豊町</t>
  </si>
  <si>
    <t>比角2・3区</t>
  </si>
  <si>
    <t>比角11区</t>
  </si>
  <si>
    <t>比角15区甲・乙</t>
  </si>
  <si>
    <t>末広町</t>
  </si>
  <si>
    <t>大和町</t>
  </si>
  <si>
    <t>比角</t>
  </si>
  <si>
    <t>未受診者（8月実施地区）</t>
  </si>
  <si>
    <t>高浜コミセン(合)</t>
  </si>
  <si>
    <t>宮川</t>
  </si>
  <si>
    <t>大湊</t>
  </si>
  <si>
    <t>高浜</t>
  </si>
  <si>
    <t>椎谷集会所【65歳以上含】</t>
  </si>
  <si>
    <t>椎谷</t>
  </si>
  <si>
    <t>土合</t>
  </si>
  <si>
    <t>下大新田</t>
  </si>
  <si>
    <t>春日</t>
  </si>
  <si>
    <t>山本</t>
  </si>
  <si>
    <t>橋場</t>
  </si>
  <si>
    <t>長崎</t>
  </si>
  <si>
    <t>西中通コミセン</t>
  </si>
  <si>
    <t>劒</t>
  </si>
  <si>
    <t>長崎新田</t>
  </si>
  <si>
    <t>下原</t>
  </si>
  <si>
    <t>上原</t>
  </si>
  <si>
    <t>西中通</t>
  </si>
  <si>
    <t>長浜</t>
  </si>
  <si>
    <t>三和町</t>
  </si>
  <si>
    <t>南田塚</t>
  </si>
  <si>
    <t>田塚</t>
  </si>
  <si>
    <t>比角10区</t>
  </si>
  <si>
    <t>比角9区</t>
  </si>
  <si>
    <t>比角8区甲・乙</t>
  </si>
  <si>
    <t>比角6区裏・表</t>
  </si>
  <si>
    <t>北半田</t>
  </si>
  <si>
    <t>常盤町</t>
  </si>
  <si>
    <t>比角コミセン</t>
  </si>
  <si>
    <t>比角12・13区</t>
  </si>
  <si>
    <t>比角7区</t>
  </si>
  <si>
    <t>新田畑</t>
  </si>
  <si>
    <t>松美町</t>
  </si>
  <si>
    <t>ワークプラザ柏崎</t>
  </si>
  <si>
    <t>茨目</t>
  </si>
  <si>
    <t>田尻</t>
  </si>
  <si>
    <t>両田尻</t>
  </si>
  <si>
    <t>平井</t>
  </si>
  <si>
    <t>上田尻</t>
  </si>
  <si>
    <t>今熊</t>
  </si>
  <si>
    <t>御山町</t>
  </si>
  <si>
    <t>下田尻</t>
  </si>
  <si>
    <t>下軽井川</t>
  </si>
  <si>
    <t>上軽井川</t>
  </si>
  <si>
    <t>明神</t>
  </si>
  <si>
    <t>城之組</t>
  </si>
  <si>
    <t>中道</t>
  </si>
  <si>
    <t>緑が丘ﾆｭｰﾀｳﾝ</t>
  </si>
  <si>
    <t>三ツ家</t>
  </si>
  <si>
    <t>田尻コミセン</t>
  </si>
  <si>
    <t>安田町</t>
  </si>
  <si>
    <t>鳥越</t>
  </si>
  <si>
    <t>佐藤池新田</t>
  </si>
  <si>
    <t>池の峰</t>
  </si>
  <si>
    <t>港町3</t>
  </si>
  <si>
    <t>旭町1・2</t>
  </si>
  <si>
    <t>表町</t>
  </si>
  <si>
    <t>広小路</t>
  </si>
  <si>
    <t>新島町</t>
  </si>
  <si>
    <t>港町1・2</t>
  </si>
  <si>
    <t>駅仲通</t>
  </si>
  <si>
    <t>駅前通</t>
  </si>
  <si>
    <t>13：30～14：30</t>
  </si>
  <si>
    <t>新橋1・2区</t>
  </si>
  <si>
    <t>本町1・2・3・4</t>
  </si>
  <si>
    <t>小町</t>
  </si>
  <si>
    <t>比角16区</t>
  </si>
  <si>
    <t>中央コミセン</t>
  </si>
  <si>
    <t>島町</t>
  </si>
  <si>
    <t>鵜川町</t>
  </si>
  <si>
    <t>住吉町</t>
  </si>
  <si>
    <t>八坂町</t>
  </si>
  <si>
    <t>西部</t>
  </si>
  <si>
    <t>西山いきいき館</t>
  </si>
  <si>
    <t>未受診者（7月実施地区）</t>
  </si>
  <si>
    <t>ｹｱﾊｳｽしおかぜ</t>
  </si>
  <si>
    <t>柏木町</t>
  </si>
  <si>
    <t>北園町</t>
  </si>
  <si>
    <r>
      <t>13：30～14：</t>
    </r>
    <r>
      <rPr>
        <sz val="11"/>
        <rFont val="ＭＳ Ｐゴシック"/>
        <family val="3"/>
      </rPr>
      <t>30</t>
    </r>
  </si>
  <si>
    <t>桜木町</t>
  </si>
  <si>
    <t>栄町</t>
  </si>
  <si>
    <t>東部</t>
  </si>
  <si>
    <t>東栄町</t>
  </si>
  <si>
    <t>南町</t>
  </si>
  <si>
    <t>新花町</t>
  </si>
  <si>
    <t>東学校町</t>
  </si>
  <si>
    <t>本町5・6</t>
  </si>
  <si>
    <t>鏡町</t>
  </si>
  <si>
    <t>西学校町</t>
  </si>
  <si>
    <t>田町</t>
  </si>
  <si>
    <t>本町7・8</t>
  </si>
  <si>
    <t>諏訪町1・2・3</t>
  </si>
  <si>
    <t>未受診者（6月実施地区）</t>
  </si>
  <si>
    <t>健康管理センター（ゆったり）</t>
  </si>
  <si>
    <t>ゆったり</t>
  </si>
  <si>
    <r>
      <t>13：30～14：</t>
    </r>
    <r>
      <rPr>
        <sz val="11"/>
        <rFont val="ＭＳ Ｐゴシック"/>
        <family val="3"/>
      </rPr>
      <t>30</t>
    </r>
  </si>
  <si>
    <t>礼拝</t>
  </si>
  <si>
    <t>鎌田</t>
  </si>
  <si>
    <t>【６５歳以上】</t>
  </si>
  <si>
    <t>砂田</t>
  </si>
  <si>
    <t>中央台</t>
  </si>
  <si>
    <t>荒谷</t>
  </si>
  <si>
    <t>内越</t>
  </si>
  <si>
    <t>尾頃部</t>
  </si>
  <si>
    <t>甲戸</t>
  </si>
  <si>
    <t>別山後谷</t>
  </si>
  <si>
    <t>立村</t>
  </si>
  <si>
    <t>西山</t>
  </si>
  <si>
    <t>和田</t>
  </si>
  <si>
    <t>黒部</t>
  </si>
  <si>
    <t>妙法寺</t>
  </si>
  <si>
    <t>西山いきいき館（合）</t>
  </si>
  <si>
    <t>北野</t>
  </si>
  <si>
    <t>西山</t>
  </si>
  <si>
    <t>後谷</t>
  </si>
  <si>
    <t>長嶺</t>
  </si>
  <si>
    <t>大坪</t>
  </si>
  <si>
    <t>内方</t>
  </si>
  <si>
    <t>五日市</t>
  </si>
  <si>
    <t>緑が丘</t>
  </si>
  <si>
    <t>新保</t>
  </si>
  <si>
    <t>鬼王</t>
  </si>
  <si>
    <t>二田</t>
  </si>
  <si>
    <t>坂田</t>
  </si>
  <si>
    <t>礼拝</t>
  </si>
  <si>
    <t>西山</t>
  </si>
  <si>
    <t>浜忠</t>
  </si>
  <si>
    <t>甲田</t>
  </si>
  <si>
    <t>大崎</t>
  </si>
  <si>
    <t>大津</t>
  </si>
  <si>
    <t>尾町</t>
  </si>
  <si>
    <t>石地</t>
  </si>
  <si>
    <t>【６４歳以下】</t>
  </si>
  <si>
    <t>鎌田</t>
  </si>
  <si>
    <t>荒谷</t>
  </si>
  <si>
    <t>尾頃部・内越</t>
  </si>
  <si>
    <t>砂田</t>
  </si>
  <si>
    <t>笹山・立村</t>
  </si>
  <si>
    <t>灰爪</t>
  </si>
  <si>
    <t>尾野内</t>
  </si>
  <si>
    <t>上山田</t>
  </si>
  <si>
    <t>下山田・伊毛</t>
  </si>
  <si>
    <t>池浦</t>
  </si>
  <si>
    <t>藤掛</t>
  </si>
  <si>
    <t>田沢</t>
  </si>
  <si>
    <t>坂田</t>
  </si>
  <si>
    <t>笹山</t>
  </si>
  <si>
    <t>中通コミセン</t>
  </si>
  <si>
    <t>全町内会</t>
  </si>
  <si>
    <t>中通</t>
  </si>
  <si>
    <t>鯨波コミセン</t>
  </si>
  <si>
    <t>鯨波</t>
  </si>
  <si>
    <t>上米山コミセン（合）</t>
  </si>
  <si>
    <t>上米山</t>
  </si>
  <si>
    <t>米山コミセン</t>
  </si>
  <si>
    <t>米山</t>
  </si>
  <si>
    <t>上条コミセン</t>
  </si>
  <si>
    <t>上条</t>
  </si>
  <si>
    <t>南下</t>
  </si>
  <si>
    <t>藤橋</t>
  </si>
  <si>
    <t>横山</t>
  </si>
  <si>
    <t>向陽町</t>
  </si>
  <si>
    <t>貝渕</t>
  </si>
  <si>
    <t>黒滝</t>
  </si>
  <si>
    <t>高田ｺﾐｾﾝ</t>
  </si>
  <si>
    <t>下方</t>
  </si>
  <si>
    <t>上方</t>
  </si>
  <si>
    <t>堀</t>
  </si>
  <si>
    <t>新道</t>
  </si>
  <si>
    <t>高田</t>
  </si>
  <si>
    <t>未受診者（5月実施地区）</t>
  </si>
  <si>
    <t>田屋・清水谷</t>
  </si>
  <si>
    <t>諏訪</t>
  </si>
  <si>
    <t>石払</t>
  </si>
  <si>
    <t>木沢</t>
  </si>
  <si>
    <t>野田コミセン(合)</t>
  </si>
  <si>
    <t>上組</t>
  </si>
  <si>
    <t>中組</t>
  </si>
  <si>
    <t>野田</t>
  </si>
  <si>
    <t>下野田</t>
  </si>
  <si>
    <t>別俣コミセン(合)</t>
  </si>
  <si>
    <t>別俣</t>
  </si>
  <si>
    <t>鵜川コミセン（合）</t>
  </si>
  <si>
    <t>鵜川</t>
  </si>
  <si>
    <t>朝日が丘</t>
  </si>
  <si>
    <t>長峰町</t>
  </si>
  <si>
    <t>東半田</t>
  </si>
  <si>
    <t>南半田</t>
  </si>
  <si>
    <t>西半田</t>
  </si>
  <si>
    <t>ゆりが丘</t>
  </si>
  <si>
    <t>半田コミセン</t>
  </si>
  <si>
    <t>岩上</t>
  </si>
  <si>
    <t>半田住宅団地</t>
  </si>
  <si>
    <t>半田</t>
  </si>
  <si>
    <t>荒浜コミセン【６５歳以上】</t>
  </si>
  <si>
    <t>荒浜</t>
  </si>
  <si>
    <t>田代</t>
  </si>
  <si>
    <t>石黒全域</t>
  </si>
  <si>
    <t>門出</t>
  </si>
  <si>
    <t>磯之辺</t>
  </si>
  <si>
    <t>漆島</t>
  </si>
  <si>
    <t>坪野</t>
  </si>
  <si>
    <t>高尾</t>
  </si>
  <si>
    <t>栃ヶ原</t>
  </si>
  <si>
    <t>荻ノ島</t>
  </si>
  <si>
    <t>塩沢</t>
  </si>
  <si>
    <t>山中</t>
  </si>
  <si>
    <t>岡田</t>
  </si>
  <si>
    <r>
      <t>13：30～14：3</t>
    </r>
    <r>
      <rPr>
        <sz val="11"/>
        <rFont val="ＭＳ Ｐゴシック"/>
        <family val="3"/>
      </rPr>
      <t>0</t>
    </r>
  </si>
  <si>
    <t>高柳町総合センター（合）</t>
  </si>
  <si>
    <t>岡野町</t>
  </si>
  <si>
    <t>高柳</t>
  </si>
  <si>
    <t>緑町</t>
  </si>
  <si>
    <t>上の山</t>
  </si>
  <si>
    <t>若葉町</t>
  </si>
  <si>
    <t>緑ヶ丘</t>
  </si>
  <si>
    <t>寿町</t>
  </si>
  <si>
    <t>番神3・4区</t>
  </si>
  <si>
    <t>番神1・2区</t>
  </si>
  <si>
    <t>大洲9・10区</t>
  </si>
  <si>
    <t>大洲7・8区</t>
  </si>
  <si>
    <t>大洲コミセン</t>
  </si>
  <si>
    <t>大洲5・6区</t>
  </si>
  <si>
    <t>大洲4区甲・乙</t>
  </si>
  <si>
    <t>大洲3区</t>
  </si>
  <si>
    <t>大洲1・2区</t>
  </si>
  <si>
    <t>大洲</t>
  </si>
  <si>
    <t>剣野</t>
  </si>
  <si>
    <t>常盤台</t>
  </si>
  <si>
    <t>米山台</t>
  </si>
  <si>
    <t>剣野コミセン</t>
  </si>
  <si>
    <t>桜ﾆｭｰﾀｳﾝ</t>
  </si>
  <si>
    <t>新赤坂町</t>
  </si>
  <si>
    <t>三島町</t>
  </si>
  <si>
    <t>松波</t>
  </si>
  <si>
    <t>松波コミセン</t>
  </si>
  <si>
    <t>会　　　　　場</t>
  </si>
  <si>
    <t>受診見込</t>
  </si>
  <si>
    <t>対　　象　　町　　内　　会</t>
  </si>
  <si>
    <t>地区</t>
  </si>
  <si>
    <t>受  付  時  間</t>
  </si>
  <si>
    <t>（曜）</t>
  </si>
  <si>
    <t>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</si>
</sst>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99999]####\-####;\(00\)\ ####\-####"/>
    <numFmt numFmtId="180" formatCode="0_);\(0\)"/>
    <numFmt numFmtId="181" formatCode="\(aaa\)"/>
    <numFmt numFmtId="182" formatCode="m&quot;・&quot;d"/>
    <numFmt numFmtId="183" formatCode="0_);[Red]\(0\)"/>
  </numFmts>
  <fonts count="7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name val="HG創英角ｺﾞｼｯｸUB"/>
      <family val="3"/>
    </font>
    <font>
      <sz val="11"/>
      <name val="ＭＳ ゴシック"/>
      <family val="3"/>
    </font>
    <font>
      <sz val="14"/>
      <name val="ＭＳ ゴシック"/>
      <family val="3"/>
    </font>
    <font>
      <sz val="14"/>
      <name val="ＭＳ Ｐゴシック"/>
      <family val="3"/>
    </font>
    <font>
      <sz val="12"/>
      <name val="ＭＳ Ｐゴシック"/>
      <family val="3"/>
    </font>
    <font>
      <sz val="13"/>
      <name val="ＭＳ Ｐ明朝"/>
      <family val="1"/>
    </font>
    <font>
      <sz val="12"/>
      <name val="ＭＳ Ｐ明朝"/>
      <family val="1"/>
    </font>
    <font>
      <sz val="16"/>
      <name val="HG創英角ｺﾞｼｯｸUB"/>
      <family val="3"/>
    </font>
    <font>
      <sz val="14"/>
      <name val="HG創英角ｺﾞｼｯｸUB"/>
      <family val="3"/>
    </font>
    <font>
      <sz val="16"/>
      <name val="HG創英角ﾎﾟｯﾌﾟ体"/>
      <family val="3"/>
    </font>
    <font>
      <sz val="14"/>
      <name val="HG創英角ﾎﾟｯﾌﾟ体"/>
      <family val="3"/>
    </font>
    <font>
      <sz val="18"/>
      <name val="HG創英角ﾎﾟｯﾌﾟ体"/>
      <family val="3"/>
    </font>
    <font>
      <sz val="13"/>
      <name val="HG創英角ｺﾞｼｯｸUB"/>
      <family val="3"/>
    </font>
    <font>
      <sz val="13"/>
      <name val="ＭＳ Ｐゴシック"/>
      <family val="3"/>
    </font>
    <font>
      <sz val="18"/>
      <name val="HG創英角ｺﾞｼｯｸUB"/>
      <family val="3"/>
    </font>
    <font>
      <sz val="18"/>
      <name val="ＭＳ Ｐゴシック"/>
      <family val="3"/>
    </font>
    <font>
      <u val="single"/>
      <sz val="16"/>
      <name val="HG創英角ﾎﾟｯﾌﾟ体"/>
      <family val="3"/>
    </font>
    <font>
      <sz val="14"/>
      <name val="HGS創英角ｺﾞｼｯｸUB"/>
      <family val="3"/>
    </font>
    <font>
      <u val="single"/>
      <sz val="16"/>
      <name val="HG創英角ｺﾞｼｯｸUB"/>
      <family val="3"/>
    </font>
    <font>
      <u val="single"/>
      <sz val="14"/>
      <name val="HG創英角ｺﾞｼｯｸUB"/>
      <family val="3"/>
    </font>
    <font>
      <b/>
      <sz val="20"/>
      <name val="HG創英角ﾎﾟｯﾌﾟ体"/>
      <family val="3"/>
    </font>
    <font>
      <u val="single"/>
      <sz val="20"/>
      <name val="HG創英角ﾎﾟｯﾌﾟ体"/>
      <family val="3"/>
    </font>
    <font>
      <sz val="26"/>
      <name val="HG創英角ｺﾞｼｯｸUB"/>
      <family val="3"/>
    </font>
    <font>
      <sz val="26"/>
      <name val="ＭＳ Ｐゴシック"/>
      <family val="3"/>
    </font>
    <font>
      <b/>
      <sz val="12"/>
      <name val="ＭＳ Ｐゴシック"/>
      <family val="3"/>
    </font>
    <font>
      <b/>
      <u val="single"/>
      <sz val="12"/>
      <name val="ＭＳ Ｐゴシック"/>
      <family val="3"/>
    </font>
    <font>
      <b/>
      <sz val="11"/>
      <name val="ＭＳ Ｐゴシック"/>
      <family val="3"/>
    </font>
    <font>
      <u val="single"/>
      <sz val="14"/>
      <name val="HG創英角ﾎﾟｯﾌﾟ体"/>
      <family val="3"/>
    </font>
    <font>
      <sz val="16"/>
      <name val="HGS創英角ﾎﾟｯﾌﾟ体"/>
      <family val="3"/>
    </font>
    <font>
      <u val="single"/>
      <sz val="18"/>
      <name val="HG創英角ｺﾞｼｯｸUB"/>
      <family val="3"/>
    </font>
    <font>
      <u val="double"/>
      <sz val="18"/>
      <name val="HG創英角ｺﾞｼｯｸUB"/>
      <family val="3"/>
    </font>
    <font>
      <sz val="24"/>
      <name val="HG創英角ﾎﾟｯﾌﾟ体"/>
      <family val="3"/>
    </font>
    <font>
      <sz val="10"/>
      <name val="ＭＳ Ｐゴシック"/>
      <family val="3"/>
    </font>
    <font>
      <sz val="9"/>
      <name val="ＭＳ Ｐゴシック"/>
      <family val="3"/>
    </font>
    <font>
      <b/>
      <sz val="11"/>
      <color indexed="12"/>
      <name val="ＭＳ Ｐゴシック"/>
      <family val="3"/>
    </font>
    <font>
      <b/>
      <sz val="9"/>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2"/>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medium"/>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thin"/>
      <right style="medium"/>
      <top>
        <color indexed="63"/>
      </top>
      <bottom>
        <color indexed="63"/>
      </bottom>
    </border>
    <border>
      <left>
        <color indexed="63"/>
      </left>
      <right>
        <color indexed="63"/>
      </right>
      <top style="thin"/>
      <bottom style="thin"/>
    </border>
    <border>
      <left style="thin"/>
      <right>
        <color indexed="63"/>
      </right>
      <top style="thin"/>
      <bottom>
        <color indexed="63"/>
      </bottom>
    </border>
    <border>
      <left style="medium"/>
      <right>
        <color indexed="63"/>
      </right>
      <top style="thin"/>
      <bottom style="thin"/>
    </border>
    <border>
      <left style="thin"/>
      <right style="thin"/>
      <top>
        <color indexed="63"/>
      </top>
      <bottom>
        <color indexed="63"/>
      </bottom>
    </border>
    <border>
      <left style="medium"/>
      <right>
        <color indexed="63"/>
      </right>
      <top>
        <color indexed="63"/>
      </top>
      <bottom style="thin"/>
    </border>
    <border>
      <left style="thin"/>
      <right style="medium"/>
      <top style="thin"/>
      <bottom style="thin"/>
    </border>
    <border>
      <left style="thin"/>
      <right style="medium"/>
      <top>
        <color indexed="63"/>
      </top>
      <bottom style="thin"/>
    </border>
    <border>
      <left style="medium"/>
      <right style="thin"/>
      <top style="thin"/>
      <bottom style="thin"/>
    </border>
    <border>
      <left style="thin"/>
      <right style="medium"/>
      <top style="thin"/>
      <bottom>
        <color indexed="63"/>
      </bottom>
    </border>
    <border>
      <left style="thin"/>
      <right style="medium"/>
      <top>
        <color indexed="63"/>
      </top>
      <bottom style="hair"/>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hair"/>
      <bottom>
        <color indexed="63"/>
      </bottom>
    </border>
    <border>
      <left>
        <color indexed="63"/>
      </left>
      <right style="medium"/>
      <top style="thin"/>
      <bottom>
        <color indexed="63"/>
      </bottom>
    </border>
    <border>
      <left style="thin"/>
      <right style="medium"/>
      <top style="hair"/>
      <bottom style="thin"/>
    </border>
    <border>
      <left style="thin"/>
      <right style="medium"/>
      <top style="thin"/>
      <bottom style="hair"/>
    </border>
    <border>
      <left style="thin"/>
      <right style="medium"/>
      <top style="medium"/>
      <bottom style="double"/>
    </border>
    <border>
      <left style="thin"/>
      <right style="thin"/>
      <top style="medium"/>
      <bottom style="double"/>
    </border>
    <border>
      <left>
        <color indexed="63"/>
      </left>
      <right style="thin"/>
      <top style="medium"/>
      <bottom style="double"/>
    </border>
    <border>
      <left style="medium"/>
      <right>
        <color indexed="63"/>
      </right>
      <top style="medium"/>
      <bottom style="double"/>
    </border>
    <border>
      <left style="thin"/>
      <right>
        <color indexed="63"/>
      </right>
      <top style="medium"/>
      <bottom style="double"/>
    </border>
    <border>
      <left>
        <color indexed="63"/>
      </left>
      <right>
        <color indexed="63"/>
      </right>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2" fillId="0" borderId="0" applyNumberFormat="0" applyFill="0" applyBorder="0" applyAlignment="0" applyProtection="0"/>
    <xf numFmtId="0" fontId="76" fillId="32" borderId="0" applyNumberFormat="0" applyBorder="0" applyAlignment="0" applyProtection="0"/>
  </cellStyleXfs>
  <cellXfs count="316">
    <xf numFmtId="0" fontId="0" fillId="0" borderId="0" xfId="0" applyAlignment="1">
      <alignment/>
    </xf>
    <xf numFmtId="0" fontId="7" fillId="0" borderId="10" xfId="0" applyFont="1" applyBorder="1" applyAlignment="1">
      <alignment horizontal="center" vertical="center" shrinkToFit="1"/>
    </xf>
    <xf numFmtId="0" fontId="10" fillId="0" borderId="10" xfId="0" applyFont="1" applyBorder="1" applyAlignment="1">
      <alignment vertical="center" shrinkToFit="1"/>
    </xf>
    <xf numFmtId="0" fontId="10" fillId="0" borderId="11" xfId="0" applyFont="1" applyBorder="1" applyAlignment="1">
      <alignment horizontal="center" vertical="center" shrinkToFit="1"/>
    </xf>
    <xf numFmtId="179" fontId="10" fillId="0" borderId="12" xfId="0" applyNumberFormat="1" applyFont="1" applyBorder="1" applyAlignment="1">
      <alignment horizontal="center" vertical="center" shrinkToFit="1"/>
    </xf>
    <xf numFmtId="0" fontId="9" fillId="0" borderId="0" xfId="0" applyFont="1" applyAlignment="1">
      <alignment/>
    </xf>
    <xf numFmtId="0" fontId="10" fillId="0" borderId="12" xfId="0" applyFont="1" applyBorder="1" applyAlignment="1">
      <alignment horizontal="center" vertical="center" shrinkToFit="1"/>
    </xf>
    <xf numFmtId="0" fontId="10" fillId="0" borderId="10" xfId="0" applyFont="1" applyBorder="1" applyAlignment="1">
      <alignment horizontal="left" vertical="center" wrapText="1" shrinkToFit="1"/>
    </xf>
    <xf numFmtId="0" fontId="10" fillId="0" borderId="13" xfId="0" applyFont="1" applyBorder="1" applyAlignment="1">
      <alignment horizontal="left" vertical="center" wrapText="1" shrinkToFit="1"/>
    </xf>
    <xf numFmtId="0" fontId="10" fillId="0" borderId="0" xfId="0" applyFont="1" applyAlignment="1">
      <alignment vertical="center" shrinkToFit="1"/>
    </xf>
    <xf numFmtId="0" fontId="0" fillId="0" borderId="0" xfId="0"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4" fillId="0" borderId="0" xfId="0" applyFont="1" applyAlignment="1">
      <alignment vertical="center" shrinkToFit="1"/>
    </xf>
    <xf numFmtId="0" fontId="6" fillId="0" borderId="0" xfId="0" applyFont="1" applyAlignment="1">
      <alignment horizontal="center" vertical="center" shrinkToFit="1"/>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5" fillId="0" borderId="0" xfId="0" applyFont="1" applyAlignment="1">
      <alignment horizontal="left" wrapText="1" indent="1"/>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3" fillId="0" borderId="10" xfId="0" applyFont="1" applyBorder="1" applyAlignment="1">
      <alignment horizontal="center" vertical="center" shrinkToFit="1"/>
    </xf>
    <xf numFmtId="0" fontId="9" fillId="0" borderId="13" xfId="0" applyFont="1" applyBorder="1" applyAlignment="1">
      <alignment horizontal="distributed" vertical="center"/>
    </xf>
    <xf numFmtId="0" fontId="9" fillId="0" borderId="19" xfId="0" applyFont="1" applyBorder="1" applyAlignment="1">
      <alignment horizontal="distributed" vertical="center"/>
    </xf>
    <xf numFmtId="0" fontId="9" fillId="0" borderId="20" xfId="0" applyFont="1" applyBorder="1" applyAlignment="1">
      <alignment vertical="center"/>
    </xf>
    <xf numFmtId="0" fontId="9" fillId="0" borderId="19" xfId="0" applyFont="1" applyBorder="1" applyAlignment="1">
      <alignment horizontal="center" vertical="center" shrinkToFit="1"/>
    </xf>
    <xf numFmtId="38" fontId="9" fillId="0" borderId="0" xfId="49" applyFont="1" applyAlignment="1">
      <alignment horizontal="center" vertical="center"/>
    </xf>
    <xf numFmtId="38" fontId="9" fillId="0" borderId="10" xfId="49" applyFont="1" applyBorder="1" applyAlignment="1">
      <alignment horizontal="center" vertical="center"/>
    </xf>
    <xf numFmtId="38" fontId="9" fillId="33" borderId="10" xfId="49" applyFont="1" applyFill="1" applyBorder="1" applyAlignment="1">
      <alignment horizontal="center" vertical="center"/>
    </xf>
    <xf numFmtId="38" fontId="9" fillId="33" borderId="13" xfId="49" applyFont="1" applyFill="1" applyBorder="1" applyAlignment="1">
      <alignment horizontal="center" vertical="center"/>
    </xf>
    <xf numFmtId="38" fontId="9" fillId="33" borderId="19" xfId="49" applyFont="1" applyFill="1" applyBorder="1" applyAlignment="1">
      <alignment horizontal="center" vertical="center"/>
    </xf>
    <xf numFmtId="0" fontId="9" fillId="0" borderId="0" xfId="0" applyFont="1" applyAlignment="1">
      <alignment vertical="center" shrinkToFit="1"/>
    </xf>
    <xf numFmtId="0" fontId="9" fillId="0" borderId="10" xfId="0" applyFont="1" applyBorder="1" applyAlignment="1">
      <alignment vertical="center" shrinkToFit="1"/>
    </xf>
    <xf numFmtId="0" fontId="9" fillId="0" borderId="21" xfId="0" applyFont="1" applyBorder="1" applyAlignment="1">
      <alignment horizontal="distributed" vertical="center" shrinkToFit="1"/>
    </xf>
    <xf numFmtId="38" fontId="8" fillId="0" borderId="10" xfId="49" applyFont="1" applyBorder="1" applyAlignment="1">
      <alignment horizontal="center" vertical="center"/>
    </xf>
    <xf numFmtId="38" fontId="8" fillId="33" borderId="10" xfId="49" applyFont="1" applyFill="1" applyBorder="1" applyAlignment="1">
      <alignment horizontal="center" vertical="center"/>
    </xf>
    <xf numFmtId="38" fontId="8" fillId="33" borderId="20" xfId="49" applyFont="1" applyFill="1" applyBorder="1" applyAlignment="1">
      <alignment horizontal="center" vertical="center"/>
    </xf>
    <xf numFmtId="0" fontId="9" fillId="0" borderId="0" xfId="0" applyFont="1" applyAlignment="1">
      <alignment horizontal="left" vertical="center" indent="1"/>
    </xf>
    <xf numFmtId="0" fontId="9" fillId="0" borderId="0" xfId="0" applyFont="1" applyBorder="1" applyAlignment="1">
      <alignment horizontal="left" vertical="center" indent="1"/>
    </xf>
    <xf numFmtId="0" fontId="11" fillId="0" borderId="0" xfId="0" applyFont="1" applyAlignment="1">
      <alignment wrapText="1"/>
    </xf>
    <xf numFmtId="0" fontId="11" fillId="0" borderId="0" xfId="0" applyFont="1" applyAlignment="1">
      <alignment horizontal="left" wrapText="1" indent="2"/>
    </xf>
    <xf numFmtId="0" fontId="9" fillId="0" borderId="13" xfId="0" applyFont="1" applyBorder="1" applyAlignment="1">
      <alignment horizontal="left" vertical="center" indent="2"/>
    </xf>
    <xf numFmtId="0" fontId="9" fillId="0" borderId="19" xfId="0" applyFont="1" applyBorder="1" applyAlignment="1">
      <alignment horizontal="left" vertical="center" indent="3"/>
    </xf>
    <xf numFmtId="0" fontId="35" fillId="0" borderId="0" xfId="0" applyFont="1" applyAlignment="1">
      <alignment horizontal="center"/>
    </xf>
    <xf numFmtId="0" fontId="8" fillId="0" borderId="0" xfId="0" applyFont="1" applyAlignment="1">
      <alignment/>
    </xf>
    <xf numFmtId="0" fontId="8" fillId="0" borderId="0" xfId="0" applyFont="1" applyAlignment="1">
      <alignment wrapText="1"/>
    </xf>
    <xf numFmtId="0" fontId="16" fillId="0" borderId="0" xfId="0" applyFont="1" applyAlignment="1">
      <alignment horizontal="left"/>
    </xf>
    <xf numFmtId="0" fontId="36" fillId="0" borderId="0" xfId="0" applyFont="1" applyAlignment="1">
      <alignment horizontal="center"/>
    </xf>
    <xf numFmtId="0" fontId="20" fillId="0" borderId="0" xfId="0" applyFont="1" applyAlignment="1">
      <alignment/>
    </xf>
    <xf numFmtId="0" fontId="29" fillId="0" borderId="0" xfId="0" applyFont="1" applyAlignment="1">
      <alignment horizontal="left" indent="3"/>
    </xf>
    <xf numFmtId="0" fontId="29" fillId="0" borderId="0" xfId="0" applyFont="1" applyAlignment="1">
      <alignment horizontal="left" wrapText="1" indent="3"/>
    </xf>
    <xf numFmtId="0" fontId="19" fillId="0" borderId="0" xfId="0" applyFont="1" applyAlignment="1">
      <alignment vertical="top"/>
    </xf>
    <xf numFmtId="38" fontId="9" fillId="0" borderId="13" xfId="49" applyFont="1" applyBorder="1" applyAlignment="1">
      <alignment horizontal="center" vertical="center" shrinkToFit="1"/>
    </xf>
    <xf numFmtId="38" fontId="9" fillId="0" borderId="19" xfId="49" applyFont="1" applyBorder="1" applyAlignment="1">
      <alignment horizontal="center" vertical="center" shrinkToFit="1"/>
    </xf>
    <xf numFmtId="0" fontId="0" fillId="0" borderId="0" xfId="0" applyFill="1" applyBorder="1" applyAlignment="1">
      <alignment/>
    </xf>
    <xf numFmtId="0" fontId="0" fillId="0" borderId="0" xfId="0" applyFont="1" applyFill="1" applyBorder="1" applyAlignment="1" applyProtection="1">
      <alignment shrinkToFit="1"/>
      <protection locked="0"/>
    </xf>
    <xf numFmtId="180" fontId="0" fillId="0" borderId="0" xfId="0" applyNumberFormat="1" applyFont="1" applyFill="1" applyBorder="1" applyAlignment="1" applyProtection="1">
      <alignment shrinkToFit="1"/>
      <protection locked="0"/>
    </xf>
    <xf numFmtId="0" fontId="0" fillId="0" borderId="0" xfId="0" applyFill="1" applyBorder="1" applyAlignment="1">
      <alignment horizontal="center" shrinkToFit="1"/>
    </xf>
    <xf numFmtId="0" fontId="38" fillId="0" borderId="0" xfId="0" applyFont="1" applyFill="1" applyBorder="1" applyAlignment="1" applyProtection="1">
      <alignment shrinkToFit="1"/>
      <protection/>
    </xf>
    <xf numFmtId="0" fontId="0" fillId="0" borderId="0" xfId="0" applyFont="1" applyFill="1" applyBorder="1" applyAlignment="1" applyProtection="1">
      <alignment vertical="center" shrinkToFit="1"/>
      <protection locked="0"/>
    </xf>
    <xf numFmtId="180" fontId="0" fillId="0" borderId="0" xfId="0" applyNumberFormat="1" applyFont="1" applyFill="1" applyBorder="1" applyAlignment="1" applyProtection="1">
      <alignment vertical="center" shrinkToFit="1"/>
      <protection locked="0"/>
    </xf>
    <xf numFmtId="0" fontId="0" fillId="0" borderId="0" xfId="0" applyFill="1" applyBorder="1" applyAlignment="1">
      <alignment horizontal="center" vertical="center" shrinkToFit="1"/>
    </xf>
    <xf numFmtId="0" fontId="38" fillId="0" borderId="0" xfId="0" applyFont="1" applyFill="1" applyBorder="1" applyAlignment="1" applyProtection="1">
      <alignment vertical="center" shrinkToFit="1"/>
      <protection/>
    </xf>
    <xf numFmtId="38" fontId="0" fillId="0" borderId="0" xfId="49" applyFont="1" applyFill="1" applyBorder="1" applyAlignment="1" applyProtection="1">
      <alignment vertical="center" shrinkToFit="1"/>
      <protection locked="0"/>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horizontal="center" vertical="center" shrinkToFit="1"/>
      <protection locked="0"/>
    </xf>
    <xf numFmtId="38" fontId="0" fillId="0" borderId="0" xfId="49" applyFont="1" applyFill="1" applyBorder="1" applyAlignment="1" applyProtection="1">
      <alignment vertical="center" shrinkToFit="1"/>
      <protection/>
    </xf>
    <xf numFmtId="0" fontId="0" fillId="0" borderId="22" xfId="0" applyFont="1" applyFill="1" applyBorder="1" applyAlignment="1">
      <alignment vertical="center" shrinkToFit="1"/>
    </xf>
    <xf numFmtId="180" fontId="0" fillId="0" borderId="23" xfId="0" applyNumberFormat="1" applyFont="1" applyFill="1" applyBorder="1" applyAlignment="1" applyProtection="1">
      <alignment horizontal="right" vertical="center" shrinkToFit="1"/>
      <protection/>
    </xf>
    <xf numFmtId="180" fontId="0" fillId="0" borderId="24" xfId="0" applyNumberFormat="1" applyFont="1" applyFill="1" applyBorder="1" applyAlignment="1" applyProtection="1">
      <alignment vertical="center" shrinkToFit="1"/>
      <protection locked="0"/>
    </xf>
    <xf numFmtId="38" fontId="0" fillId="0" borderId="25" xfId="49" applyFont="1" applyFill="1" applyBorder="1" applyAlignment="1">
      <alignment vertical="center"/>
    </xf>
    <xf numFmtId="0" fontId="0" fillId="0" borderId="23" xfId="0" applyFill="1" applyBorder="1" applyAlignment="1">
      <alignment horizontal="center" vertical="center" shrinkToFit="1"/>
    </xf>
    <xf numFmtId="0" fontId="0" fillId="0" borderId="26" xfId="0" applyFont="1" applyFill="1" applyBorder="1" applyAlignment="1" applyProtection="1">
      <alignment horizontal="center" vertical="center" shrinkToFit="1"/>
      <protection locked="0"/>
    </xf>
    <xf numFmtId="181" fontId="38" fillId="0" borderId="23" xfId="0" applyNumberFormat="1" applyFont="1" applyFill="1" applyBorder="1" applyAlignment="1" applyProtection="1">
      <alignment horizontal="center" vertical="center" shrinkToFit="1"/>
      <protection/>
    </xf>
    <xf numFmtId="182" fontId="0" fillId="0" borderId="27" xfId="0" applyNumberFormat="1" applyFont="1" applyFill="1" applyBorder="1" applyAlignment="1" applyProtection="1">
      <alignment horizontal="center" vertical="center" shrinkToFit="1"/>
      <protection locked="0"/>
    </xf>
    <xf numFmtId="0" fontId="0" fillId="0" borderId="28" xfId="0" applyFont="1" applyFill="1" applyBorder="1" applyAlignment="1">
      <alignment vertical="center" shrinkToFit="1"/>
    </xf>
    <xf numFmtId="180" fontId="0" fillId="0" borderId="10" xfId="0" applyNumberFormat="1" applyFont="1" applyFill="1" applyBorder="1" applyAlignment="1" applyProtection="1">
      <alignment horizontal="right" vertical="center" shrinkToFit="1"/>
      <protection/>
    </xf>
    <xf numFmtId="180" fontId="0" fillId="0" borderId="29" xfId="0" applyNumberFormat="1" applyFont="1" applyFill="1" applyBorder="1" applyAlignment="1" applyProtection="1">
      <alignment vertical="center" shrinkToFit="1"/>
      <protection/>
    </xf>
    <xf numFmtId="38" fontId="0" fillId="0" borderId="30" xfId="49" applyFont="1" applyFill="1" applyBorder="1" applyAlignment="1">
      <alignment vertical="center"/>
    </xf>
    <xf numFmtId="0" fontId="0" fillId="0" borderId="13" xfId="0" applyFill="1" applyBorder="1" applyAlignment="1">
      <alignment horizontal="center" vertical="center" shrinkToFit="1"/>
    </xf>
    <xf numFmtId="0" fontId="0" fillId="0" borderId="21" xfId="0" applyFont="1" applyFill="1" applyBorder="1" applyAlignment="1" applyProtection="1">
      <alignment horizontal="center" vertical="center" shrinkToFit="1"/>
      <protection locked="0"/>
    </xf>
    <xf numFmtId="181" fontId="38" fillId="0" borderId="10" xfId="0" applyNumberFormat="1" applyFont="1" applyFill="1" applyBorder="1" applyAlignment="1" applyProtection="1">
      <alignment horizontal="center" vertical="center" shrinkToFit="1"/>
      <protection/>
    </xf>
    <xf numFmtId="182" fontId="0" fillId="0" borderId="31" xfId="0" applyNumberFormat="1" applyFont="1" applyFill="1" applyBorder="1" applyAlignment="1" applyProtection="1">
      <alignment horizontal="center" vertical="center" shrinkToFit="1"/>
      <protection locked="0"/>
    </xf>
    <xf numFmtId="0" fontId="0" fillId="0" borderId="28" xfId="0" applyFont="1" applyFill="1" applyBorder="1" applyAlignment="1">
      <alignment horizontal="center" vertical="center" shrinkToFit="1"/>
    </xf>
    <xf numFmtId="0" fontId="0" fillId="0" borderId="28" xfId="0" applyFont="1" applyFill="1" applyBorder="1" applyAlignment="1" applyProtection="1">
      <alignment horizontal="center" vertical="center" shrinkToFit="1"/>
      <protection locked="0"/>
    </xf>
    <xf numFmtId="0" fontId="0" fillId="0" borderId="0" xfId="0" applyFont="1" applyFill="1" applyBorder="1" applyAlignment="1">
      <alignment/>
    </xf>
    <xf numFmtId="180" fontId="0" fillId="0" borderId="19" xfId="0" applyNumberFormat="1" applyFont="1" applyFill="1" applyBorder="1" applyAlignment="1" applyProtection="1">
      <alignment horizontal="right" vertical="center" shrinkToFit="1"/>
      <protection/>
    </xf>
    <xf numFmtId="180" fontId="0" fillId="0" borderId="17" xfId="0" applyNumberFormat="1" applyFont="1" applyFill="1" applyBorder="1" applyAlignment="1" applyProtection="1">
      <alignment vertical="center" shrinkToFit="1"/>
      <protection/>
    </xf>
    <xf numFmtId="38" fontId="0" fillId="0" borderId="14" xfId="49" applyFont="1" applyFill="1" applyBorder="1" applyAlignment="1">
      <alignment vertical="center"/>
    </xf>
    <xf numFmtId="0" fontId="0" fillId="0" borderId="32" xfId="0" applyFill="1" applyBorder="1" applyAlignment="1">
      <alignment horizontal="center" vertical="center" shrinkToFit="1"/>
    </xf>
    <xf numFmtId="0" fontId="0" fillId="0" borderId="18" xfId="0" applyFont="1" applyFill="1" applyBorder="1" applyAlignment="1" applyProtection="1">
      <alignment horizontal="center" vertical="center" shrinkToFit="1"/>
      <protection locked="0"/>
    </xf>
    <xf numFmtId="181" fontId="38" fillId="0" borderId="19" xfId="0" applyNumberFormat="1" applyFont="1" applyFill="1" applyBorder="1" applyAlignment="1" applyProtection="1">
      <alignment horizontal="center" vertical="center" shrinkToFit="1"/>
      <protection/>
    </xf>
    <xf numFmtId="182" fontId="0" fillId="0" borderId="33" xfId="0" applyNumberFormat="1" applyFont="1" applyFill="1" applyBorder="1" applyAlignment="1" applyProtection="1">
      <alignment horizontal="center" vertical="center" shrinkToFit="1"/>
      <protection locked="0"/>
    </xf>
    <xf numFmtId="0" fontId="39" fillId="0" borderId="34" xfId="0" applyFont="1" applyFill="1" applyBorder="1" applyAlignment="1">
      <alignment horizontal="center" vertical="center" shrinkToFit="1"/>
    </xf>
    <xf numFmtId="180" fontId="39" fillId="0" borderId="10" xfId="0" applyNumberFormat="1" applyFont="1" applyFill="1" applyBorder="1" applyAlignment="1" applyProtection="1">
      <alignment horizontal="right" vertical="center" shrinkToFit="1"/>
      <protection/>
    </xf>
    <xf numFmtId="0" fontId="39" fillId="0" borderId="10" xfId="0" applyFont="1" applyFill="1" applyBorder="1" applyAlignment="1">
      <alignment horizontal="center" vertical="center" shrinkToFit="1"/>
    </xf>
    <xf numFmtId="0" fontId="39" fillId="0" borderId="21" xfId="0" applyFont="1" applyFill="1" applyBorder="1" applyAlignment="1" applyProtection="1">
      <alignment horizontal="center" vertical="center" shrinkToFit="1"/>
      <protection locked="0"/>
    </xf>
    <xf numFmtId="181" fontId="40" fillId="0" borderId="10" xfId="0" applyNumberFormat="1" applyFont="1" applyFill="1" applyBorder="1" applyAlignment="1" applyProtection="1">
      <alignment horizontal="center" vertical="center" shrinkToFit="1"/>
      <protection/>
    </xf>
    <xf numFmtId="182" fontId="39" fillId="0" borderId="31"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180" fontId="0" fillId="0" borderId="10" xfId="0" applyNumberFormat="1" applyFont="1" applyFill="1" applyBorder="1" applyAlignment="1" applyProtection="1">
      <alignment vertical="center" shrinkToFit="1"/>
      <protection/>
    </xf>
    <xf numFmtId="180" fontId="0" fillId="0" borderId="21" xfId="0" applyNumberFormat="1" applyFont="1" applyFill="1" applyBorder="1" applyAlignment="1" applyProtection="1">
      <alignment vertical="center" shrinkToFit="1"/>
      <protection/>
    </xf>
    <xf numFmtId="180" fontId="0" fillId="0" borderId="29" xfId="0" applyNumberFormat="1"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9" xfId="0" applyFont="1" applyFill="1" applyBorder="1" applyAlignment="1">
      <alignment horizontal="center" vertical="center" shrinkToFit="1"/>
    </xf>
    <xf numFmtId="182" fontId="0" fillId="0" borderId="36"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0" borderId="13" xfId="0" applyFont="1" applyFill="1" applyBorder="1" applyAlignment="1">
      <alignment horizontal="center" vertical="center" shrinkToFit="1"/>
    </xf>
    <xf numFmtId="0" fontId="0" fillId="0" borderId="29" xfId="0" applyFont="1" applyFill="1" applyBorder="1" applyAlignment="1" applyProtection="1">
      <alignment vertical="center" shrinkToFit="1"/>
      <protection locked="0"/>
    </xf>
    <xf numFmtId="0" fontId="0" fillId="0" borderId="19" xfId="0" applyFill="1" applyBorder="1" applyAlignment="1">
      <alignment horizontal="center" vertical="center" shrinkToFit="1"/>
    </xf>
    <xf numFmtId="182" fontId="0" fillId="0" borderId="31" xfId="0" applyNumberFormat="1" applyFont="1" applyFill="1" applyBorder="1" applyAlignment="1" applyProtection="1" quotePrefix="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vertical="center" shrinkToFit="1"/>
      <protection/>
    </xf>
    <xf numFmtId="180" fontId="0" fillId="0" borderId="17" xfId="0" applyNumberFormat="1" applyFont="1" applyFill="1" applyBorder="1" applyAlignment="1" applyProtection="1">
      <alignment vertical="center" shrinkToFit="1"/>
      <protection locked="0"/>
    </xf>
    <xf numFmtId="0" fontId="0" fillId="0" borderId="15" xfId="0" applyFill="1" applyBorder="1" applyAlignment="1">
      <alignment horizontal="center" vertical="center" shrinkToFit="1"/>
    </xf>
    <xf numFmtId="182" fontId="0" fillId="0" borderId="33" xfId="0" applyNumberFormat="1" applyFont="1" applyFill="1" applyBorder="1" applyAlignment="1" applyProtection="1" quotePrefix="1">
      <alignment horizontal="center" vertical="center" shrinkToFit="1"/>
      <protection locked="0"/>
    </xf>
    <xf numFmtId="180" fontId="0" fillId="0" borderId="13" xfId="0" applyNumberFormat="1" applyFont="1" applyFill="1" applyBorder="1" applyAlignment="1" applyProtection="1">
      <alignment vertical="center" shrinkToFit="1"/>
      <protection/>
    </xf>
    <xf numFmtId="0" fontId="0" fillId="0" borderId="17" xfId="0"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shrinkToFit="1"/>
      <protection locked="0"/>
    </xf>
    <xf numFmtId="181" fontId="38" fillId="0" borderId="32" xfId="0" applyNumberFormat="1" applyFont="1" applyFill="1" applyBorder="1" applyAlignment="1" applyProtection="1">
      <alignment horizontal="center" vertical="center" shrinkToFit="1"/>
      <protection/>
    </xf>
    <xf numFmtId="182" fontId="0" fillId="0" borderId="40" xfId="0" applyNumberFormat="1" applyFont="1" applyFill="1" applyBorder="1" applyAlignment="1" applyProtection="1" quotePrefix="1">
      <alignment horizontal="center" vertical="center" shrinkToFit="1"/>
      <protection locked="0"/>
    </xf>
    <xf numFmtId="0" fontId="0" fillId="0" borderId="39" xfId="0" applyFill="1" applyBorder="1" applyAlignment="1">
      <alignment horizontal="center" vertical="center" shrinkToFit="1"/>
    </xf>
    <xf numFmtId="182" fontId="0" fillId="0" borderId="41" xfId="0" applyNumberFormat="1" applyFont="1" applyFill="1" applyBorder="1" applyAlignment="1" applyProtection="1">
      <alignment horizontal="center" vertical="center" shrinkToFit="1"/>
      <protection locked="0"/>
    </xf>
    <xf numFmtId="181" fontId="38" fillId="0" borderId="13" xfId="0" applyNumberFormat="1" applyFont="1" applyFill="1" applyBorder="1" applyAlignment="1" applyProtection="1">
      <alignment horizontal="center" vertical="center" shrinkToFit="1"/>
      <protection/>
    </xf>
    <xf numFmtId="0" fontId="0" fillId="0" borderId="32" xfId="0" applyFont="1" applyFill="1" applyBorder="1" applyAlignment="1">
      <alignment horizontal="center" vertical="center" shrinkToFit="1"/>
    </xf>
    <xf numFmtId="180" fontId="0" fillId="0" borderId="18" xfId="0" applyNumberFormat="1" applyFont="1" applyFill="1" applyBorder="1" applyAlignment="1" applyProtection="1">
      <alignment vertical="center" shrinkToFit="1"/>
      <protection/>
    </xf>
    <xf numFmtId="180" fontId="0" fillId="0" borderId="16" xfId="0" applyNumberFormat="1" applyFont="1" applyFill="1" applyBorder="1" applyAlignment="1" applyProtection="1">
      <alignment vertical="center" shrinkToFit="1"/>
      <protection locked="0"/>
    </xf>
    <xf numFmtId="0" fontId="0" fillId="0" borderId="14" xfId="0" applyFont="1" applyFill="1" applyBorder="1" applyAlignment="1">
      <alignment horizontal="center" vertical="center" shrinkToFit="1"/>
    </xf>
    <xf numFmtId="180" fontId="0" fillId="0" borderId="39" xfId="0" applyNumberFormat="1" applyFont="1" applyFill="1" applyBorder="1" applyAlignment="1" applyProtection="1">
      <alignment vertical="center" shrinkToFit="1"/>
      <protection/>
    </xf>
    <xf numFmtId="180" fontId="0" fillId="0" borderId="42" xfId="0" applyNumberFormat="1" applyFont="1" applyFill="1" applyBorder="1" applyAlignment="1" applyProtection="1">
      <alignment vertical="center" shrinkToFit="1"/>
      <protection locked="0"/>
    </xf>
    <xf numFmtId="180" fontId="0" fillId="0" borderId="42" xfId="0" applyNumberFormat="1" applyFont="1" applyFill="1" applyBorder="1" applyAlignment="1" applyProtection="1">
      <alignment vertical="center" shrinkToFit="1"/>
      <protection/>
    </xf>
    <xf numFmtId="0" fontId="0" fillId="0" borderId="30" xfId="0" applyFont="1" applyFill="1" applyBorder="1" applyAlignment="1" applyProtection="1">
      <alignment vertical="center" shrinkToFit="1"/>
      <protection locked="0"/>
    </xf>
    <xf numFmtId="182" fontId="0" fillId="0" borderId="40"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vertical="center" shrinkToFit="1"/>
      <protection/>
    </xf>
    <xf numFmtId="180" fontId="0" fillId="0" borderId="0" xfId="0" applyNumberFormat="1" applyFont="1" applyFill="1" applyBorder="1" applyAlignment="1" applyProtection="1">
      <alignment vertical="center" shrinkToFit="1"/>
      <protection/>
    </xf>
    <xf numFmtId="180" fontId="0" fillId="0" borderId="14" xfId="0" applyNumberFormat="1" applyFont="1" applyFill="1" applyBorder="1" applyAlignment="1" applyProtection="1">
      <alignment vertical="center" shrinkToFit="1"/>
      <protection locked="0"/>
    </xf>
    <xf numFmtId="0" fontId="0" fillId="0" borderId="15"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6" fillId="0" borderId="1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180" fontId="0" fillId="0" borderId="32" xfId="0" applyNumberFormat="1" applyFont="1" applyFill="1" applyBorder="1" applyAlignment="1" applyProtection="1">
      <alignment vertical="center" shrinkToFit="1"/>
      <protection/>
    </xf>
    <xf numFmtId="0" fontId="0" fillId="0" borderId="43" xfId="0" applyFont="1" applyFill="1" applyBorder="1" applyAlignment="1" applyProtection="1">
      <alignment horizontal="center" vertical="center" shrinkToFit="1"/>
      <protection locked="0"/>
    </xf>
    <xf numFmtId="182" fontId="0" fillId="0" borderId="44"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180" fontId="0" fillId="0" borderId="30" xfId="0" applyNumberFormat="1" applyFont="1" applyFill="1" applyBorder="1" applyAlignment="1" applyProtection="1">
      <alignment vertical="center" shrinkToFit="1"/>
      <protection locked="0"/>
    </xf>
    <xf numFmtId="182" fontId="0" fillId="0" borderId="45"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vertical="center" shrinkToFit="1"/>
      <protection locked="0"/>
    </xf>
    <xf numFmtId="182" fontId="0" fillId="0" borderId="46" xfId="0" applyNumberFormat="1" applyFont="1" applyFill="1" applyBorder="1" applyAlignment="1" applyProtection="1">
      <alignment horizontal="center" vertical="center" shrinkToFit="1"/>
      <protection locked="0"/>
    </xf>
    <xf numFmtId="0" fontId="0" fillId="0" borderId="14" xfId="0" applyFont="1" applyFill="1" applyBorder="1" applyAlignment="1" applyProtection="1">
      <alignment vertical="center" shrinkToFit="1"/>
      <protection locked="0"/>
    </xf>
    <xf numFmtId="0" fontId="0" fillId="0" borderId="19" xfId="0" applyFont="1" applyFill="1" applyBorder="1" applyAlignment="1" applyProtection="1">
      <alignment horizontal="center" vertical="center" shrinkToFit="1"/>
      <protection locked="0"/>
    </xf>
    <xf numFmtId="0" fontId="0" fillId="0" borderId="18" xfId="0"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7" xfId="0" applyFont="1" applyFill="1" applyBorder="1" applyAlignment="1">
      <alignment vertical="center"/>
    </xf>
    <xf numFmtId="183" fontId="0" fillId="0" borderId="17" xfId="0" applyNumberFormat="1" applyFont="1" applyFill="1" applyBorder="1" applyAlignment="1" applyProtection="1">
      <alignment vertical="center" shrinkToFit="1"/>
      <protection/>
    </xf>
    <xf numFmtId="20" fontId="0" fillId="0" borderId="19" xfId="0" applyNumberFormat="1" applyFont="1" applyFill="1" applyBorder="1" applyAlignment="1" applyProtection="1">
      <alignment horizontal="center" vertical="center" shrinkToFit="1"/>
      <protection locked="0"/>
    </xf>
    <xf numFmtId="0" fontId="38" fillId="0" borderId="19" xfId="0" applyFont="1" applyFill="1" applyBorder="1" applyAlignment="1">
      <alignment vertical="center" shrinkToFit="1"/>
    </xf>
    <xf numFmtId="182" fontId="0" fillId="0" borderId="44" xfId="0" applyNumberFormat="1" applyFont="1" applyFill="1" applyBorder="1" applyAlignment="1">
      <alignment horizontal="center" vertical="center" shrinkToFit="1"/>
    </xf>
    <xf numFmtId="183" fontId="0" fillId="0" borderId="15" xfId="0" applyNumberFormat="1" applyFont="1" applyFill="1" applyBorder="1" applyAlignment="1" applyProtection="1">
      <alignment vertical="center" shrinkToFit="1"/>
      <protection/>
    </xf>
    <xf numFmtId="183" fontId="0" fillId="0" borderId="0" xfId="0" applyNumberFormat="1" applyFont="1" applyFill="1" applyBorder="1" applyAlignment="1" applyProtection="1">
      <alignment vertical="center" shrinkToFit="1"/>
      <protection/>
    </xf>
    <xf numFmtId="20" fontId="0" fillId="0" borderId="32" xfId="0" applyNumberFormat="1" applyFont="1" applyFill="1" applyBorder="1" applyAlignment="1" applyProtection="1">
      <alignment horizontal="center" vertical="center" shrinkToFit="1"/>
      <protection locked="0"/>
    </xf>
    <xf numFmtId="0" fontId="38" fillId="0" borderId="32" xfId="0" applyFont="1" applyFill="1" applyBorder="1" applyAlignment="1">
      <alignment vertical="center" shrinkToFit="1"/>
    </xf>
    <xf numFmtId="182" fontId="0" fillId="0" borderId="41" xfId="0" applyNumberFormat="1" applyFont="1" applyFill="1" applyBorder="1" applyAlignment="1">
      <alignment horizontal="center" vertical="center" shrinkToFit="1"/>
    </xf>
    <xf numFmtId="183" fontId="0" fillId="0" borderId="42" xfId="0" applyNumberFormat="1" applyFont="1" applyFill="1" applyBorder="1" applyAlignment="1" applyProtection="1">
      <alignment vertical="center" shrinkToFit="1"/>
      <protection/>
    </xf>
    <xf numFmtId="20" fontId="0" fillId="0" borderId="42" xfId="0" applyNumberFormat="1" applyFont="1" applyFill="1" applyBorder="1" applyAlignment="1" applyProtection="1">
      <alignment horizontal="center" vertical="center" shrinkToFit="1"/>
      <protection locked="0"/>
    </xf>
    <xf numFmtId="182" fontId="0" fillId="0" borderId="45" xfId="0" applyNumberFormat="1" applyFont="1" applyFill="1" applyBorder="1" applyAlignment="1">
      <alignment horizontal="center" vertical="center" shrinkToFit="1"/>
    </xf>
    <xf numFmtId="183" fontId="0" fillId="0" borderId="18" xfId="0" applyNumberFormat="1" applyFont="1" applyFill="1" applyBorder="1" applyAlignment="1">
      <alignment vertical="center"/>
    </xf>
    <xf numFmtId="38" fontId="0" fillId="0" borderId="17" xfId="49" applyFont="1" applyFill="1" applyBorder="1" applyAlignment="1">
      <alignment vertical="center" shrinkToFit="1"/>
    </xf>
    <xf numFmtId="0" fontId="0" fillId="0" borderId="47" xfId="0" applyFont="1" applyFill="1" applyBorder="1" applyAlignment="1" applyProtection="1">
      <alignment horizontal="center" vertical="center" shrinkToFit="1"/>
      <protection locked="0"/>
    </xf>
    <xf numFmtId="183" fontId="0" fillId="0" borderId="18" xfId="0" applyNumberFormat="1" applyFont="1" applyFill="1" applyBorder="1" applyAlignment="1" applyProtection="1">
      <alignment vertical="center" shrinkToFit="1"/>
      <protection/>
    </xf>
    <xf numFmtId="183" fontId="0" fillId="0" borderId="17" xfId="0" applyNumberFormat="1" applyFont="1" applyFill="1" applyBorder="1" applyAlignment="1">
      <alignment vertical="center"/>
    </xf>
    <xf numFmtId="38" fontId="0" fillId="0" borderId="16" xfId="49" applyFont="1" applyFill="1" applyBorder="1" applyAlignment="1">
      <alignment vertical="center" shrinkToFit="1"/>
    </xf>
    <xf numFmtId="20" fontId="0" fillId="0" borderId="16"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lignment horizontal="center" vertical="center" shrinkToFit="1"/>
    </xf>
    <xf numFmtId="38" fontId="0" fillId="0" borderId="0" xfId="49" applyFont="1" applyFill="1" applyBorder="1" applyAlignment="1">
      <alignment vertical="center" shrinkToFit="1"/>
    </xf>
    <xf numFmtId="183" fontId="0" fillId="0" borderId="0" xfId="0" applyNumberFormat="1" applyFont="1" applyFill="1" applyBorder="1" applyAlignment="1">
      <alignment vertical="center"/>
    </xf>
    <xf numFmtId="38" fontId="0" fillId="0" borderId="14" xfId="49" applyFont="1" applyFill="1" applyBorder="1" applyAlignment="1">
      <alignment vertical="center" shrinkToFit="1"/>
    </xf>
    <xf numFmtId="0" fontId="0" fillId="0" borderId="0" xfId="0" applyFont="1" applyFill="1" applyBorder="1" applyAlignment="1">
      <alignment vertical="center"/>
    </xf>
    <xf numFmtId="183" fontId="0" fillId="0" borderId="39" xfId="0" applyNumberFormat="1" applyFont="1" applyFill="1" applyBorder="1" applyAlignment="1" applyProtection="1">
      <alignment vertical="center" shrinkToFit="1"/>
      <protection/>
    </xf>
    <xf numFmtId="38" fontId="0" fillId="0" borderId="42" xfId="49" applyFont="1" applyFill="1" applyBorder="1" applyAlignment="1">
      <alignment vertical="center" shrinkToFit="1"/>
    </xf>
    <xf numFmtId="20" fontId="0" fillId="0" borderId="14" xfId="0" applyNumberFormat="1" applyFont="1" applyFill="1" applyBorder="1" applyAlignment="1" applyProtection="1">
      <alignment horizontal="center" vertical="center" shrinkToFit="1"/>
      <protection locked="0"/>
    </xf>
    <xf numFmtId="20" fontId="0" fillId="0" borderId="0" xfId="0" applyNumberFormat="1" applyFont="1" applyFill="1" applyBorder="1" applyAlignment="1" applyProtection="1">
      <alignment horizontal="center" vertical="center" shrinkToFit="1"/>
      <protection locked="0"/>
    </xf>
    <xf numFmtId="182" fontId="0" fillId="0" borderId="46" xfId="0" applyNumberFormat="1" applyFont="1" applyFill="1" applyBorder="1" applyAlignment="1">
      <alignment horizontal="center" vertical="center" shrinkToFit="1"/>
    </xf>
    <xf numFmtId="38" fontId="0" fillId="0" borderId="30" xfId="49" applyFont="1" applyFill="1" applyBorder="1" applyAlignment="1">
      <alignment vertical="center" shrinkToFit="1"/>
    </xf>
    <xf numFmtId="20" fontId="0" fillId="0" borderId="17" xfId="0" applyNumberFormat="1" applyFont="1" applyFill="1" applyBorder="1" applyAlignment="1" applyProtection="1">
      <alignment horizontal="center" vertical="center" shrinkToFit="1"/>
      <protection locked="0"/>
    </xf>
    <xf numFmtId="0" fontId="0" fillId="0" borderId="21"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8" xfId="0" applyFont="1" applyFill="1" applyBorder="1" applyAlignment="1" applyProtection="1">
      <alignment horizontal="center" vertical="center" shrinkToFit="1"/>
      <protection locked="0"/>
    </xf>
    <xf numFmtId="0" fontId="0" fillId="0" borderId="42" xfId="0" applyFont="1" applyFill="1" applyBorder="1" applyAlignment="1">
      <alignment horizontal="center" vertical="center" shrinkToFit="1"/>
    </xf>
    <xf numFmtId="0" fontId="0" fillId="0" borderId="49"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182" fontId="0" fillId="0" borderId="36" xfId="0" applyNumberFormat="1" applyFont="1" applyFill="1" applyBorder="1" applyAlignment="1" applyProtection="1" quotePrefix="1">
      <alignment horizontal="center" vertical="center" shrinkToFit="1"/>
      <protection locked="0"/>
    </xf>
    <xf numFmtId="182" fontId="0" fillId="0" borderId="46" xfId="0" applyNumberFormat="1" applyFont="1" applyFill="1" applyBorder="1" applyAlignment="1" applyProtection="1" quotePrefix="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6" fillId="0" borderId="52" xfId="0" applyFont="1" applyFill="1" applyBorder="1" applyAlignment="1">
      <alignment horizontal="center" shrinkToFit="1"/>
    </xf>
    <xf numFmtId="0" fontId="6" fillId="0" borderId="53" xfId="0" applyFont="1" applyFill="1" applyBorder="1" applyAlignment="1">
      <alignment horizontal="center" vertical="center" shrinkToFit="1"/>
    </xf>
    <xf numFmtId="0" fontId="0" fillId="0" borderId="53" xfId="0" applyFont="1" applyFill="1" applyBorder="1" applyAlignment="1" applyProtection="1">
      <alignment horizontal="center" vertical="center" shrinkToFit="1"/>
      <protection locked="0"/>
    </xf>
    <xf numFmtId="0" fontId="38" fillId="0" borderId="52" xfId="0" applyFont="1" applyFill="1" applyBorder="1" applyAlignment="1" applyProtection="1">
      <alignment horizontal="center" vertical="center" shrinkToFit="1"/>
      <protection/>
    </xf>
    <xf numFmtId="0" fontId="0" fillId="0" borderId="54" xfId="0" applyFont="1" applyFill="1" applyBorder="1" applyAlignment="1" applyProtection="1">
      <alignment horizontal="center" vertical="center" shrinkToFit="1"/>
      <protection locked="0"/>
    </xf>
    <xf numFmtId="38" fontId="39" fillId="0" borderId="20" xfId="49" applyFont="1" applyFill="1" applyBorder="1" applyAlignment="1">
      <alignment vertical="center" shrinkToFit="1"/>
    </xf>
    <xf numFmtId="0" fontId="0" fillId="0" borderId="29" xfId="0" applyBorder="1" applyAlignment="1">
      <alignment vertical="center" shrinkToFit="1"/>
    </xf>
    <xf numFmtId="0" fontId="0" fillId="0" borderId="21" xfId="0" applyBorder="1" applyAlignment="1">
      <alignment vertical="center" shrinkToFit="1"/>
    </xf>
    <xf numFmtId="38" fontId="0" fillId="0" borderId="21" xfId="49" applyFont="1" applyFill="1" applyBorder="1" applyAlignment="1">
      <alignment vertical="center" shrinkToFit="1"/>
    </xf>
    <xf numFmtId="0" fontId="0" fillId="0" borderId="10" xfId="0" applyFont="1" applyFill="1" applyBorder="1" applyAlignment="1">
      <alignment vertical="center" shrinkToFit="1"/>
    </xf>
    <xf numFmtId="0" fontId="0" fillId="0" borderId="26" xfId="0" applyFont="1" applyFill="1" applyBorder="1" applyAlignment="1" applyProtection="1">
      <alignment vertical="center" shrinkToFit="1"/>
      <protection locked="0"/>
    </xf>
    <xf numFmtId="0" fontId="0" fillId="0" borderId="23" xfId="0" applyFont="1" applyFill="1" applyBorder="1" applyAlignment="1">
      <alignment vertical="center" shrinkToFit="1"/>
    </xf>
    <xf numFmtId="0" fontId="0" fillId="0" borderId="55" xfId="0" applyFont="1" applyFill="1" applyBorder="1" applyAlignment="1" applyProtection="1">
      <alignment horizontal="center" vertical="center" shrinkToFit="1"/>
      <protection locked="0"/>
    </xf>
    <xf numFmtId="0" fontId="0" fillId="0" borderId="56" xfId="0" applyFont="1" applyFill="1" applyBorder="1" applyAlignment="1">
      <alignment horizontal="center" vertical="center" shrinkToFit="1"/>
    </xf>
    <xf numFmtId="0" fontId="16" fillId="0" borderId="10" xfId="0" applyFont="1" applyBorder="1" applyAlignment="1">
      <alignment vertical="center"/>
    </xf>
    <xf numFmtId="0" fontId="14" fillId="0" borderId="10" xfId="0" applyFont="1" applyBorder="1" applyAlignment="1">
      <alignment vertical="center"/>
    </xf>
    <xf numFmtId="0" fontId="26" fillId="0" borderId="14" xfId="0" applyFont="1" applyBorder="1" applyAlignment="1">
      <alignment vertical="center" shrinkToFit="1"/>
    </xf>
    <xf numFmtId="0" fontId="26" fillId="0" borderId="0" xfId="0" applyFont="1" applyBorder="1" applyAlignment="1">
      <alignment vertical="center" shrinkToFit="1"/>
    </xf>
    <xf numFmtId="0" fontId="26" fillId="0" borderId="15" xfId="0" applyFont="1" applyBorder="1" applyAlignment="1">
      <alignment vertical="center" shrinkToFit="1"/>
    </xf>
    <xf numFmtId="0" fontId="17" fillId="0" borderId="0" xfId="0" applyFont="1" applyAlignment="1">
      <alignment horizontal="left" wrapText="1"/>
    </xf>
    <xf numFmtId="0" fontId="18" fillId="0" borderId="0" xfId="0" applyFont="1" applyAlignment="1">
      <alignment horizontal="left" wrapText="1"/>
    </xf>
    <xf numFmtId="0" fontId="27" fillId="0" borderId="0" xfId="0" applyFont="1" applyAlignment="1">
      <alignment horizontal="left" vertical="center" shrinkToFit="1"/>
    </xf>
    <xf numFmtId="0" fontId="28" fillId="0" borderId="0" xfId="0" applyFont="1" applyAlignment="1">
      <alignment shrinkToFit="1"/>
    </xf>
    <xf numFmtId="0" fontId="14" fillId="0" borderId="30" xfId="0" applyFont="1" applyBorder="1" applyAlignment="1">
      <alignment/>
    </xf>
    <xf numFmtId="0" fontId="14" fillId="0" borderId="39" xfId="0" applyFont="1" applyBorder="1" applyAlignment="1">
      <alignment/>
    </xf>
    <xf numFmtId="0" fontId="25" fillId="0" borderId="16" xfId="0" applyFont="1" applyBorder="1" applyAlignment="1">
      <alignment horizontal="center" shrinkToFit="1"/>
    </xf>
    <xf numFmtId="0" fontId="16" fillId="0" borderId="18" xfId="0" applyFont="1" applyBorder="1" applyAlignment="1">
      <alignment horizontal="center" shrinkToFit="1"/>
    </xf>
    <xf numFmtId="0" fontId="0" fillId="0" borderId="10" xfId="0" applyBorder="1" applyAlignment="1">
      <alignment vertical="center"/>
    </xf>
    <xf numFmtId="0" fontId="25" fillId="0" borderId="16" xfId="0" applyFont="1" applyBorder="1" applyAlignment="1">
      <alignment horizontal="left" indent="7"/>
    </xf>
    <xf numFmtId="0" fontId="20" fillId="0" borderId="18" xfId="0" applyFont="1" applyBorder="1" applyAlignment="1">
      <alignment horizontal="left" indent="7"/>
    </xf>
    <xf numFmtId="0" fontId="13"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0" fillId="0" borderId="30" xfId="0" applyBorder="1" applyAlignment="1">
      <alignment vertical="center"/>
    </xf>
    <xf numFmtId="0" fontId="0" fillId="0" borderId="42" xfId="0" applyBorder="1" applyAlignment="1">
      <alignment vertical="center"/>
    </xf>
    <xf numFmtId="0" fontId="0" fillId="0" borderId="39" xfId="0" applyBorder="1" applyAlignment="1">
      <alignment vertical="center"/>
    </xf>
    <xf numFmtId="0" fontId="14" fillId="0" borderId="14" xfId="0" applyFont="1" applyBorder="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0" fontId="13" fillId="0" borderId="13" xfId="0" applyFont="1" applyBorder="1" applyAlignment="1">
      <alignment horizontal="center" vertical="center" textRotation="255" shrinkToFit="1"/>
    </xf>
    <xf numFmtId="0" fontId="13" fillId="0" borderId="32" xfId="0" applyFont="1" applyBorder="1" applyAlignment="1">
      <alignment horizontal="center" vertical="center" textRotation="255" shrinkToFit="1"/>
    </xf>
    <xf numFmtId="0" fontId="13" fillId="0" borderId="19" xfId="0" applyFont="1" applyBorder="1" applyAlignment="1">
      <alignment horizontal="center" vertical="center" textRotation="255" shrinkToFi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2" fillId="0" borderId="16" xfId="0" applyFont="1" applyBorder="1" applyAlignment="1">
      <alignment horizontal="left" vertical="center" indent="3"/>
    </xf>
    <xf numFmtId="0" fontId="22" fillId="0" borderId="17" xfId="0" applyFont="1" applyBorder="1" applyAlignment="1">
      <alignment horizontal="left" vertical="center" indent="3"/>
    </xf>
    <xf numFmtId="0" fontId="22" fillId="0" borderId="18" xfId="0" applyFont="1" applyBorder="1" applyAlignment="1">
      <alignment horizontal="left" vertical="center" indent="3"/>
    </xf>
    <xf numFmtId="0" fontId="22" fillId="0" borderId="14" xfId="0" applyFont="1" applyBorder="1" applyAlignment="1">
      <alignment horizontal="left" vertical="center" indent="3"/>
    </xf>
    <xf numFmtId="0" fontId="22" fillId="0" borderId="0" xfId="0" applyFont="1" applyBorder="1" applyAlignment="1">
      <alignment horizontal="left" vertical="center" indent="3"/>
    </xf>
    <xf numFmtId="0" fontId="22" fillId="0" borderId="15" xfId="0" applyFont="1" applyBorder="1" applyAlignment="1">
      <alignment horizontal="left" vertical="center" indent="3"/>
    </xf>
    <xf numFmtId="0" fontId="22" fillId="0" borderId="30" xfId="0" applyFont="1" applyBorder="1" applyAlignment="1">
      <alignment horizontal="left" vertical="center" indent="3"/>
    </xf>
    <xf numFmtId="0" fontId="22" fillId="0" borderId="42" xfId="0" applyFont="1" applyBorder="1" applyAlignment="1">
      <alignment horizontal="left" vertical="center" indent="3"/>
    </xf>
    <xf numFmtId="0" fontId="22" fillId="0" borderId="39" xfId="0" applyFont="1" applyBorder="1" applyAlignment="1">
      <alignment horizontal="left" vertical="center" indent="3"/>
    </xf>
    <xf numFmtId="0" fontId="0" fillId="0" borderId="32" xfId="0" applyBorder="1" applyAlignment="1">
      <alignment horizontal="center" vertical="center" textRotation="255" shrinkToFit="1"/>
    </xf>
    <xf numFmtId="0" fontId="0" fillId="0" borderId="19" xfId="0" applyBorder="1" applyAlignment="1">
      <alignment horizontal="center" vertical="center" textRotation="255" shrinkToFit="1"/>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6" fillId="0" borderId="42" xfId="0" applyFont="1" applyBorder="1" applyAlignment="1">
      <alignment horizontal="left" vertical="center" wrapText="1" indent="4"/>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2" fillId="0" borderId="0" xfId="0" applyFont="1" applyAlignment="1">
      <alignment horizontal="center" vertical="center" shrinkToFit="1"/>
    </xf>
    <xf numFmtId="0" fontId="7"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9" fillId="0" borderId="0" xfId="0" applyFont="1" applyAlignment="1">
      <alignment vertical="center"/>
    </xf>
    <xf numFmtId="0" fontId="37" fillId="0" borderId="0" xfId="0" applyFont="1" applyAlignment="1">
      <alignment horizontal="center"/>
    </xf>
    <xf numFmtId="0" fontId="37" fillId="0" borderId="17" xfId="0" applyFont="1" applyBorder="1" applyAlignment="1">
      <alignment horizontal="center"/>
    </xf>
    <xf numFmtId="0" fontId="9" fillId="0" borderId="0" xfId="0" applyFont="1" applyBorder="1" applyAlignment="1">
      <alignment horizontal="left" vertical="center" wrapText="1" indent="1"/>
    </xf>
    <xf numFmtId="0" fontId="0" fillId="0" borderId="0" xfId="0" applyBorder="1" applyAlignment="1">
      <alignment horizontal="left" vertical="center" wrapText="1" indent="1"/>
    </xf>
    <xf numFmtId="38" fontId="9" fillId="0" borderId="30" xfId="49" applyFont="1" applyBorder="1" applyAlignment="1">
      <alignment horizontal="center" vertical="center"/>
    </xf>
    <xf numFmtId="38" fontId="9" fillId="0" borderId="42" xfId="49" applyFont="1" applyBorder="1" applyAlignment="1">
      <alignment horizontal="center" vertical="center"/>
    </xf>
    <xf numFmtId="38" fontId="9" fillId="0" borderId="39" xfId="49" applyFont="1" applyBorder="1" applyAlignment="1">
      <alignment horizontal="center" vertical="center"/>
    </xf>
    <xf numFmtId="38" fontId="9" fillId="0" borderId="16" xfId="49" applyFont="1" applyBorder="1" applyAlignment="1">
      <alignment horizontal="center" vertical="center"/>
    </xf>
    <xf numFmtId="38" fontId="9" fillId="0" borderId="17" xfId="49" applyFont="1" applyBorder="1" applyAlignment="1">
      <alignment horizontal="center" vertical="center"/>
    </xf>
    <xf numFmtId="38" fontId="9" fillId="0" borderId="18" xfId="49" applyFont="1" applyBorder="1" applyAlignment="1">
      <alignment horizontal="center" vertical="center"/>
    </xf>
    <xf numFmtId="0" fontId="9" fillId="0" borderId="0" xfId="0" applyFont="1" applyBorder="1" applyAlignment="1">
      <alignment horizontal="left" vertical="center" wrapText="1" indent="6"/>
    </xf>
    <xf numFmtId="0" fontId="0" fillId="0" borderId="0" xfId="0" applyBorder="1" applyAlignment="1">
      <alignment horizontal="left" vertical="center" wrapText="1" indent="6"/>
    </xf>
    <xf numFmtId="0" fontId="9" fillId="0" borderId="0" xfId="0" applyFont="1" applyBorder="1" applyAlignment="1">
      <alignment horizontal="left" vertical="center" wrapText="1" indent="5"/>
    </xf>
    <xf numFmtId="0" fontId="0" fillId="0" borderId="0" xfId="0" applyBorder="1" applyAlignment="1">
      <alignment horizontal="left" vertical="center" wrapText="1" indent="5"/>
    </xf>
    <xf numFmtId="0" fontId="9" fillId="0" borderId="0" xfId="0" applyFont="1" applyBorder="1" applyAlignment="1">
      <alignment horizontal="left" vertical="center" indent="1"/>
    </xf>
    <xf numFmtId="0" fontId="0" fillId="0" borderId="0" xfId="0" applyBorder="1" applyAlignment="1">
      <alignment horizontal="left" vertical="center" indent="1"/>
    </xf>
    <xf numFmtId="0" fontId="29" fillId="0" borderId="0" xfId="0" applyFont="1" applyBorder="1" applyAlignment="1">
      <alignment horizontal="left" vertical="center" wrapText="1" indent="7"/>
    </xf>
    <xf numFmtId="0" fontId="31" fillId="0" borderId="0" xfId="0" applyFont="1" applyBorder="1" applyAlignment="1">
      <alignment horizontal="left" vertical="center" wrapText="1" indent="7"/>
    </xf>
    <xf numFmtId="0" fontId="33" fillId="0" borderId="20" xfId="0" applyFont="1" applyBorder="1" applyAlignment="1">
      <alignment horizontal="left" vertical="center" indent="1" shrinkToFit="1"/>
    </xf>
    <xf numFmtId="0" fontId="33" fillId="0" borderId="29" xfId="0" applyFont="1" applyBorder="1" applyAlignment="1">
      <alignment horizontal="left" vertical="center" indent="1" shrinkToFit="1"/>
    </xf>
    <xf numFmtId="0" fontId="33" fillId="0" borderId="21" xfId="0" applyFont="1" applyBorder="1" applyAlignment="1">
      <alignment horizontal="left" vertical="center" indent="1" shrinkToFit="1"/>
    </xf>
    <xf numFmtId="38" fontId="8" fillId="0" borderId="20" xfId="49" applyFont="1" applyBorder="1" applyAlignment="1">
      <alignment horizontal="center" vertical="center"/>
    </xf>
    <xf numFmtId="38" fontId="8" fillId="0" borderId="29" xfId="49" applyFont="1" applyBorder="1" applyAlignment="1">
      <alignment horizontal="center" vertical="center"/>
    </xf>
    <xf numFmtId="38" fontId="8" fillId="0" borderId="21" xfId="49" applyFont="1" applyBorder="1" applyAlignment="1">
      <alignment horizontal="center" vertical="center"/>
    </xf>
    <xf numFmtId="0" fontId="8" fillId="0" borderId="21" xfId="0" applyFont="1" applyBorder="1" applyAlignment="1">
      <alignment horizontal="center" vertical="center"/>
    </xf>
    <xf numFmtId="0" fontId="29" fillId="0" borderId="0" xfId="0" applyFont="1" applyBorder="1" applyAlignment="1">
      <alignment horizontal="left" vertical="center" wrapText="1" indent="3"/>
    </xf>
    <xf numFmtId="0" fontId="0" fillId="0" borderId="0" xfId="0" applyBorder="1" applyAlignment="1">
      <alignment horizontal="left" vertical="center" wrapText="1" indent="3"/>
    </xf>
    <xf numFmtId="0" fontId="9" fillId="0" borderId="0" xfId="0" applyFont="1" applyBorder="1" applyAlignment="1">
      <alignment horizontal="left" vertical="center" wrapText="1" indent="2"/>
    </xf>
    <xf numFmtId="0" fontId="0" fillId="0" borderId="0" xfId="0" applyBorder="1" applyAlignment="1">
      <alignment horizontal="left" vertical="center" wrapText="1" indent="2"/>
    </xf>
    <xf numFmtId="0" fontId="9" fillId="0" borderId="42" xfId="0" applyFont="1" applyBorder="1" applyAlignment="1">
      <alignment horizontal="left" vertical="center" indent="1"/>
    </xf>
    <xf numFmtId="0" fontId="0" fillId="0" borderId="42" xfId="0" applyBorder="1" applyAlignment="1">
      <alignment horizontal="left" vertical="center" inden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vertical="center" shrinkToFit="1"/>
    </xf>
    <xf numFmtId="0" fontId="9" fillId="0" borderId="19" xfId="0" applyFont="1" applyBorder="1" applyAlignment="1">
      <alignment vertical="center" shrinkToFit="1"/>
    </xf>
    <xf numFmtId="38" fontId="9" fillId="33" borderId="10" xfId="49" applyFont="1" applyFill="1" applyBorder="1" applyAlignment="1">
      <alignment horizontal="center" vertical="center"/>
    </xf>
    <xf numFmtId="38" fontId="9" fillId="0" borderId="20" xfId="49" applyFont="1" applyBorder="1" applyAlignment="1">
      <alignment horizontal="center" vertical="center"/>
    </xf>
    <xf numFmtId="38" fontId="9" fillId="0" borderId="29" xfId="49" applyFont="1" applyBorder="1" applyAlignment="1">
      <alignment horizontal="center" vertical="center"/>
    </xf>
    <xf numFmtId="38" fontId="9" fillId="0" borderId="21" xfId="49" applyFont="1" applyBorder="1" applyAlignment="1">
      <alignment horizontal="center" vertical="center"/>
    </xf>
    <xf numFmtId="0" fontId="9" fillId="0" borderId="13" xfId="0" applyFont="1" applyBorder="1" applyAlignment="1">
      <alignment horizontal="distributed" vertical="center" wrapText="1"/>
    </xf>
    <xf numFmtId="0" fontId="0" fillId="0" borderId="32" xfId="0" applyBorder="1" applyAlignment="1">
      <alignment horizontal="distributed" vertical="center"/>
    </xf>
    <xf numFmtId="38" fontId="8" fillId="0" borderId="30" xfId="49" applyFont="1" applyBorder="1" applyAlignment="1">
      <alignment horizontal="center" vertical="center"/>
    </xf>
    <xf numFmtId="38" fontId="8" fillId="0" borderId="42" xfId="49" applyFont="1" applyBorder="1" applyAlignment="1">
      <alignment horizontal="center" vertical="center"/>
    </xf>
    <xf numFmtId="38" fontId="8" fillId="0" borderId="39" xfId="49" applyFont="1" applyBorder="1" applyAlignment="1">
      <alignment horizontal="center" vertical="center"/>
    </xf>
    <xf numFmtId="38" fontId="8" fillId="0" borderId="16" xfId="49" applyFont="1" applyBorder="1" applyAlignment="1">
      <alignment horizontal="center" vertical="center"/>
    </xf>
    <xf numFmtId="38" fontId="8" fillId="0" borderId="17" xfId="49" applyFont="1" applyBorder="1" applyAlignment="1">
      <alignment horizontal="center" vertical="center"/>
    </xf>
    <xf numFmtId="38" fontId="8" fillId="0" borderId="18" xfId="49" applyFont="1" applyBorder="1" applyAlignment="1">
      <alignment horizontal="center" vertical="center"/>
    </xf>
    <xf numFmtId="0" fontId="9" fillId="0" borderId="13"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111</xdr:row>
      <xdr:rowOff>9525</xdr:rowOff>
    </xdr:from>
    <xdr:to>
      <xdr:col>3</xdr:col>
      <xdr:colOff>485775</xdr:colOff>
      <xdr:row>114</xdr:row>
      <xdr:rowOff>142875</xdr:rowOff>
    </xdr:to>
    <xdr:sp>
      <xdr:nvSpPr>
        <xdr:cNvPr id="1" name="AutoShape 1"/>
        <xdr:cNvSpPr>
          <a:spLocks/>
        </xdr:cNvSpPr>
      </xdr:nvSpPr>
      <xdr:spPr>
        <a:xfrm>
          <a:off x="1990725" y="26450925"/>
          <a:ext cx="352425" cy="847725"/>
        </a:xfrm>
        <a:prstGeom prst="leftBrace">
          <a:avLst>
            <a:gd name="adj1" fmla="val -35111"/>
            <a:gd name="adj2" fmla="val -18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111</xdr:row>
      <xdr:rowOff>9525</xdr:rowOff>
    </xdr:from>
    <xdr:to>
      <xdr:col>3</xdr:col>
      <xdr:colOff>485775</xdr:colOff>
      <xdr:row>114</xdr:row>
      <xdr:rowOff>142875</xdr:rowOff>
    </xdr:to>
    <xdr:sp>
      <xdr:nvSpPr>
        <xdr:cNvPr id="2" name="AutoShape 2"/>
        <xdr:cNvSpPr>
          <a:spLocks/>
        </xdr:cNvSpPr>
      </xdr:nvSpPr>
      <xdr:spPr>
        <a:xfrm>
          <a:off x="1990725" y="26450925"/>
          <a:ext cx="352425" cy="847725"/>
        </a:xfrm>
        <a:prstGeom prst="leftBrace">
          <a:avLst>
            <a:gd name="adj1" fmla="val -35111"/>
            <a:gd name="adj2" fmla="val -18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3</xdr:row>
      <xdr:rowOff>9525</xdr:rowOff>
    </xdr:from>
    <xdr:to>
      <xdr:col>0</xdr:col>
      <xdr:colOff>8239125</xdr:colOff>
      <xdr:row>12</xdr:row>
      <xdr:rowOff>76200</xdr:rowOff>
    </xdr:to>
    <xdr:sp>
      <xdr:nvSpPr>
        <xdr:cNvPr id="1" name="Text Box 1"/>
        <xdr:cNvSpPr txBox="1">
          <a:spLocks noChangeArrowheads="1"/>
        </xdr:cNvSpPr>
      </xdr:nvSpPr>
      <xdr:spPr>
        <a:xfrm>
          <a:off x="361950" y="1209675"/>
          <a:ext cx="7867650" cy="161925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対象となる健診
</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住民検診 ： 市で実施している特定・一般健康診査、各種がん検診（胃、子宮、大腸、肺、乳、前立腺）、
</a:t>
          </a:r>
          <a:r>
            <a:rPr lang="en-US" cap="none" sz="1200" b="0" i="0" u="none" baseline="0">
              <a:solidFill>
                <a:srgbClr val="000000"/>
              </a:solidFill>
              <a:latin typeface="ＭＳ Ｐゴシック"/>
              <a:ea typeface="ＭＳ Ｐゴシック"/>
              <a:cs typeface="ＭＳ Ｐゴシック"/>
            </a:rPr>
            <a:t>　　　　　　   肝炎ウイルス検診、口腔健診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一次検診 ： 市で集団検診などの方法により実施している検診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二次検診 ： 一次検診で「要精検」（精密検査が必要と判定された）となった方が、医療機関で行う精密
</a:t>
          </a:r>
          <a:r>
            <a:rPr lang="en-US" cap="none" sz="1200" b="0" i="0" u="none" baseline="0">
              <a:solidFill>
                <a:srgbClr val="000000"/>
              </a:solidFill>
              <a:latin typeface="ＭＳ Ｐゴシック"/>
              <a:ea typeface="ＭＳ Ｐゴシック"/>
              <a:cs typeface="ＭＳ Ｐゴシック"/>
            </a:rPr>
            <a:t>                検査</a:t>
          </a:r>
        </a:p>
      </xdr:txBody>
    </xdr:sp>
    <xdr:clientData/>
  </xdr:twoCellAnchor>
  <xdr:twoCellAnchor>
    <xdr:from>
      <xdr:col>0</xdr:col>
      <xdr:colOff>85725</xdr:colOff>
      <xdr:row>2</xdr:row>
      <xdr:rowOff>66675</xdr:rowOff>
    </xdr:from>
    <xdr:to>
      <xdr:col>0</xdr:col>
      <xdr:colOff>8458200</xdr:colOff>
      <xdr:row>12</xdr:row>
      <xdr:rowOff>152400</xdr:rowOff>
    </xdr:to>
    <xdr:sp>
      <xdr:nvSpPr>
        <xdr:cNvPr id="2" name="AutoShape 2"/>
        <xdr:cNvSpPr>
          <a:spLocks/>
        </xdr:cNvSpPr>
      </xdr:nvSpPr>
      <xdr:spPr>
        <a:xfrm>
          <a:off x="85725" y="1095375"/>
          <a:ext cx="8372475" cy="1819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18</xdr:row>
      <xdr:rowOff>161925</xdr:rowOff>
    </xdr:from>
    <xdr:to>
      <xdr:col>0</xdr:col>
      <xdr:colOff>3162300</xdr:colOff>
      <xdr:row>18</xdr:row>
      <xdr:rowOff>476250</xdr:rowOff>
    </xdr:to>
    <xdr:grpSp>
      <xdr:nvGrpSpPr>
        <xdr:cNvPr id="3" name="Group 9"/>
        <xdr:cNvGrpSpPr>
          <a:grpSpLocks/>
        </xdr:cNvGrpSpPr>
      </xdr:nvGrpSpPr>
      <xdr:grpSpPr>
        <a:xfrm>
          <a:off x="19050" y="4867275"/>
          <a:ext cx="3143250" cy="314325"/>
          <a:chOff x="221" y="381"/>
          <a:chExt cx="330" cy="38"/>
        </a:xfrm>
        <a:solidFill>
          <a:srgbClr val="FFFFFF"/>
        </a:solidFill>
      </xdr:grpSpPr>
      <xdr:sp>
        <xdr:nvSpPr>
          <xdr:cNvPr id="4" name="AutoShape 3"/>
          <xdr:cNvSpPr>
            <a:spLocks/>
          </xdr:cNvSpPr>
        </xdr:nvSpPr>
        <xdr:spPr>
          <a:xfrm>
            <a:off x="221" y="381"/>
            <a:ext cx="330" cy="3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4"/>
          <xdr:cNvSpPr txBox="1">
            <a:spLocks noChangeArrowheads="1"/>
          </xdr:cNvSpPr>
        </xdr:nvSpPr>
        <xdr:spPr>
          <a:xfrm>
            <a:off x="234" y="389"/>
            <a:ext cx="315" cy="24"/>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検診の精度向上にかかる調査について</a:t>
            </a:r>
          </a:p>
        </xdr:txBody>
      </xdr:sp>
    </xdr:grpSp>
    <xdr:clientData/>
  </xdr:twoCellAnchor>
  <xdr:twoCellAnchor>
    <xdr:from>
      <xdr:col>0</xdr:col>
      <xdr:colOff>28575</xdr:colOff>
      <xdr:row>13</xdr:row>
      <xdr:rowOff>95250</xdr:rowOff>
    </xdr:from>
    <xdr:to>
      <xdr:col>0</xdr:col>
      <xdr:colOff>2105025</xdr:colOff>
      <xdr:row>13</xdr:row>
      <xdr:rowOff>400050</xdr:rowOff>
    </xdr:to>
    <xdr:grpSp>
      <xdr:nvGrpSpPr>
        <xdr:cNvPr id="6" name="Group 10"/>
        <xdr:cNvGrpSpPr>
          <a:grpSpLocks/>
        </xdr:cNvGrpSpPr>
      </xdr:nvGrpSpPr>
      <xdr:grpSpPr>
        <a:xfrm>
          <a:off x="28575" y="3038475"/>
          <a:ext cx="2076450" cy="304800"/>
          <a:chOff x="42" y="381"/>
          <a:chExt cx="218" cy="38"/>
        </a:xfrm>
        <a:solidFill>
          <a:srgbClr val="FFFFFF"/>
        </a:solidFill>
      </xdr:grpSpPr>
      <xdr:sp>
        <xdr:nvSpPr>
          <xdr:cNvPr id="7" name="AutoShape 7"/>
          <xdr:cNvSpPr>
            <a:spLocks/>
          </xdr:cNvSpPr>
        </xdr:nvSpPr>
        <xdr:spPr>
          <a:xfrm>
            <a:off x="42" y="381"/>
            <a:ext cx="218" cy="3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6"/>
          <xdr:cNvSpPr txBox="1">
            <a:spLocks noChangeArrowheads="1"/>
          </xdr:cNvSpPr>
        </xdr:nvSpPr>
        <xdr:spPr>
          <a:xfrm>
            <a:off x="65" y="390"/>
            <a:ext cx="187" cy="25"/>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検診結果の把握と報告</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15"/>
  <sheetViews>
    <sheetView tabSelected="1" view="pageBreakPreview" zoomScale="90" zoomScaleSheetLayoutView="90" zoomScalePageLayoutView="0" workbookViewId="0" topLeftCell="A1">
      <selection activeCell="H114" sqref="H114"/>
    </sheetView>
  </sheetViews>
  <sheetFormatPr defaultColWidth="9.00390625" defaultRowHeight="13.5"/>
  <cols>
    <col min="1" max="1" width="6.125" style="57" customWidth="1"/>
    <col min="2" max="2" width="4.50390625" style="60" customWidth="1"/>
    <col min="3" max="3" width="13.75390625" style="57" bestFit="1" customWidth="1"/>
    <col min="4" max="4" width="7.375" style="59" customWidth="1"/>
    <col min="5" max="5" width="9.875" style="57" customWidth="1"/>
    <col min="6" max="6" width="4.625" style="58" customWidth="1"/>
    <col min="7" max="7" width="10.00390625" style="58" customWidth="1"/>
    <col min="8" max="8" width="4.625" style="58" customWidth="1"/>
    <col min="9" max="9" width="10.00390625" style="58" customWidth="1"/>
    <col min="10" max="10" width="4.625" style="58" customWidth="1"/>
    <col min="11" max="11" width="10.00390625" style="58" customWidth="1"/>
    <col min="12" max="12" width="4.625" style="58" customWidth="1"/>
    <col min="13" max="13" width="7.50390625" style="58" customWidth="1"/>
    <col min="14" max="14" width="18.75390625" style="57" customWidth="1"/>
    <col min="15" max="16384" width="9.00390625" style="56" customWidth="1"/>
  </cols>
  <sheetData>
    <row r="1" spans="1:14" s="87" customFormat="1" ht="18.75" customHeight="1" thickBot="1">
      <c r="A1" s="202" t="s">
        <v>551</v>
      </c>
      <c r="B1" s="201" t="s">
        <v>550</v>
      </c>
      <c r="C1" s="200" t="s">
        <v>549</v>
      </c>
      <c r="D1" s="199" t="s">
        <v>548</v>
      </c>
      <c r="E1" s="210" t="s">
        <v>547</v>
      </c>
      <c r="F1" s="211"/>
      <c r="G1" s="211"/>
      <c r="H1" s="211"/>
      <c r="I1" s="211"/>
      <c r="J1" s="211"/>
      <c r="K1" s="211"/>
      <c r="L1" s="211"/>
      <c r="M1" s="198" t="s">
        <v>546</v>
      </c>
      <c r="N1" s="197" t="s">
        <v>545</v>
      </c>
    </row>
    <row r="2" spans="1:14" s="87" customFormat="1" ht="18.75" customHeight="1" thickTop="1">
      <c r="A2" s="94">
        <v>40304</v>
      </c>
      <c r="B2" s="83">
        <f aca="true" t="shared" si="0" ref="B2:B7">IF(A2="","",WEEKDAY(A2))</f>
        <v>5</v>
      </c>
      <c r="C2" s="82" t="s">
        <v>387</v>
      </c>
      <c r="D2" s="81" t="s">
        <v>543</v>
      </c>
      <c r="E2" s="110" t="s">
        <v>543</v>
      </c>
      <c r="F2" s="79">
        <v>233</v>
      </c>
      <c r="G2" s="104"/>
      <c r="H2" s="79"/>
      <c r="I2" s="104"/>
      <c r="J2" s="79"/>
      <c r="K2" s="104"/>
      <c r="L2" s="79"/>
      <c r="M2" s="102">
        <f>SUM(F2,H2,J2,L2)</f>
        <v>233</v>
      </c>
      <c r="N2" s="108" t="s">
        <v>544</v>
      </c>
    </row>
    <row r="3" spans="1:14" s="87" customFormat="1" ht="18.75" customHeight="1">
      <c r="A3" s="94">
        <v>40305</v>
      </c>
      <c r="B3" s="93">
        <f t="shared" si="0"/>
        <v>6</v>
      </c>
      <c r="C3" s="82" t="s">
        <v>387</v>
      </c>
      <c r="D3" s="91"/>
      <c r="E3" s="119" t="s">
        <v>543</v>
      </c>
      <c r="F3" s="79">
        <v>233</v>
      </c>
      <c r="G3" s="115"/>
      <c r="H3" s="79"/>
      <c r="I3" s="115"/>
      <c r="J3" s="79"/>
      <c r="K3" s="115"/>
      <c r="L3" s="79"/>
      <c r="M3" s="102">
        <f>SUM(F3,H3,J3,L3)</f>
        <v>233</v>
      </c>
      <c r="N3" s="101"/>
    </row>
    <row r="4" spans="1:14" s="87" customFormat="1" ht="18.75" customHeight="1">
      <c r="A4" s="84">
        <v>40309</v>
      </c>
      <c r="B4" s="83">
        <f t="shared" si="0"/>
        <v>3</v>
      </c>
      <c r="C4" s="82" t="s">
        <v>387</v>
      </c>
      <c r="D4" s="81" t="s">
        <v>536</v>
      </c>
      <c r="E4" s="119" t="s">
        <v>542</v>
      </c>
      <c r="F4" s="79">
        <v>51</v>
      </c>
      <c r="G4" s="115" t="s">
        <v>541</v>
      </c>
      <c r="H4" s="79">
        <v>42</v>
      </c>
      <c r="I4" s="115" t="s">
        <v>540</v>
      </c>
      <c r="J4" s="79">
        <v>24</v>
      </c>
      <c r="K4" s="115"/>
      <c r="L4" s="79"/>
      <c r="M4" s="102">
        <f>SUM(F4,H4,J4,L4)</f>
        <v>117</v>
      </c>
      <c r="N4" s="108" t="s">
        <v>539</v>
      </c>
    </row>
    <row r="5" spans="1:14" s="87" customFormat="1" ht="18.75" customHeight="1">
      <c r="A5" s="84">
        <v>40310</v>
      </c>
      <c r="B5" s="83">
        <f t="shared" si="0"/>
        <v>4</v>
      </c>
      <c r="C5" s="82" t="s">
        <v>387</v>
      </c>
      <c r="D5" s="91"/>
      <c r="E5" s="119" t="s">
        <v>538</v>
      </c>
      <c r="F5" s="79">
        <v>184</v>
      </c>
      <c r="G5" s="115"/>
      <c r="H5" s="79"/>
      <c r="I5" s="115"/>
      <c r="J5" s="79"/>
      <c r="K5" s="115"/>
      <c r="L5" s="79"/>
      <c r="M5" s="102">
        <f>SUM(F5,H5,J5,L5)</f>
        <v>184</v>
      </c>
      <c r="N5" s="86"/>
    </row>
    <row r="6" spans="1:14" s="87" customFormat="1" ht="18.75" customHeight="1">
      <c r="A6" s="84">
        <v>40311</v>
      </c>
      <c r="B6" s="83">
        <f t="shared" si="0"/>
        <v>5</v>
      </c>
      <c r="C6" s="82" t="s">
        <v>387</v>
      </c>
      <c r="D6" s="111"/>
      <c r="E6" s="119" t="s">
        <v>537</v>
      </c>
      <c r="F6" s="79">
        <v>35</v>
      </c>
      <c r="G6" s="115" t="s">
        <v>536</v>
      </c>
      <c r="H6" s="79">
        <v>93</v>
      </c>
      <c r="I6" s="115"/>
      <c r="J6" s="79"/>
      <c r="K6" s="115"/>
      <c r="L6" s="79"/>
      <c r="M6" s="102">
        <f>SUM(F6,H6,J6,L6)</f>
        <v>128</v>
      </c>
      <c r="N6" s="101"/>
    </row>
    <row r="7" spans="1:14" s="87" customFormat="1" ht="18.75" customHeight="1">
      <c r="A7" s="134">
        <v>40318</v>
      </c>
      <c r="B7" s="125">
        <f t="shared" si="0"/>
        <v>5</v>
      </c>
      <c r="C7" s="120" t="s">
        <v>371</v>
      </c>
      <c r="D7" s="81" t="s">
        <v>535</v>
      </c>
      <c r="E7" s="146" t="s">
        <v>534</v>
      </c>
      <c r="F7" s="132">
        <v>38</v>
      </c>
      <c r="G7" s="131" t="s">
        <v>533</v>
      </c>
      <c r="H7" s="132">
        <v>13</v>
      </c>
      <c r="I7" s="131" t="s">
        <v>532</v>
      </c>
      <c r="J7" s="132">
        <v>25</v>
      </c>
      <c r="K7" s="131" t="s">
        <v>531</v>
      </c>
      <c r="L7" s="132">
        <v>23</v>
      </c>
      <c r="M7" s="118">
        <f>SUM(F7,H7,J7,L7,F8,H8,J8)</f>
        <v>143</v>
      </c>
      <c r="N7" s="108" t="s">
        <v>530</v>
      </c>
    </row>
    <row r="8" spans="1:14" s="87" customFormat="1" ht="18.75" customHeight="1">
      <c r="A8" s="94"/>
      <c r="B8" s="93"/>
      <c r="C8" s="92"/>
      <c r="D8" s="91"/>
      <c r="E8" s="119" t="s">
        <v>529</v>
      </c>
      <c r="F8" s="89">
        <v>44</v>
      </c>
      <c r="G8" s="115"/>
      <c r="H8" s="89"/>
      <c r="I8" s="115"/>
      <c r="J8" s="89"/>
      <c r="K8" s="115"/>
      <c r="L8" s="89"/>
      <c r="M8" s="114"/>
      <c r="N8" s="86"/>
    </row>
    <row r="9" spans="1:14" s="87" customFormat="1" ht="18.75" customHeight="1">
      <c r="A9" s="134">
        <v>40319</v>
      </c>
      <c r="B9" s="125">
        <f>IF(A9="","",WEEKDAY(A9))</f>
        <v>6</v>
      </c>
      <c r="C9" s="120" t="s">
        <v>371</v>
      </c>
      <c r="D9" s="91"/>
      <c r="E9" s="146" t="s">
        <v>528</v>
      </c>
      <c r="F9" s="132">
        <v>27</v>
      </c>
      <c r="G9" s="131" t="s">
        <v>527</v>
      </c>
      <c r="H9" s="132">
        <v>36</v>
      </c>
      <c r="I9" s="131" t="s">
        <v>526</v>
      </c>
      <c r="J9" s="132">
        <v>26</v>
      </c>
      <c r="K9" s="131" t="s">
        <v>525</v>
      </c>
      <c r="L9" s="132">
        <v>22</v>
      </c>
      <c r="M9" s="118">
        <f>SUM(F9,H9,J9,L9,F10,H10,J10,L10)</f>
        <v>146</v>
      </c>
      <c r="N9" s="86"/>
    </row>
    <row r="10" spans="1:14" s="87" customFormat="1" ht="18.75" customHeight="1">
      <c r="A10" s="94"/>
      <c r="B10" s="93"/>
      <c r="C10" s="92"/>
      <c r="D10" s="153"/>
      <c r="E10" s="119" t="s">
        <v>524</v>
      </c>
      <c r="F10" s="89">
        <v>11</v>
      </c>
      <c r="G10" s="115" t="s">
        <v>523</v>
      </c>
      <c r="H10" s="89">
        <v>9</v>
      </c>
      <c r="I10" s="115" t="s">
        <v>522</v>
      </c>
      <c r="J10" s="89">
        <v>12</v>
      </c>
      <c r="K10" s="115" t="s">
        <v>521</v>
      </c>
      <c r="L10" s="89">
        <v>3</v>
      </c>
      <c r="M10" s="114"/>
      <c r="N10" s="101"/>
    </row>
    <row r="11" spans="1:14" s="87" customFormat="1" ht="18.75" customHeight="1">
      <c r="A11" s="112">
        <v>40323</v>
      </c>
      <c r="B11" s="83">
        <f>IF(A11="","",WEEKDAY(A11))</f>
        <v>3</v>
      </c>
      <c r="C11" s="82" t="s">
        <v>371</v>
      </c>
      <c r="D11" s="126" t="s">
        <v>520</v>
      </c>
      <c r="E11" s="105" t="s">
        <v>519</v>
      </c>
      <c r="F11" s="79">
        <v>136</v>
      </c>
      <c r="G11" s="104"/>
      <c r="H11" s="79"/>
      <c r="I11" s="104"/>
      <c r="J11" s="79"/>
      <c r="K11" s="104"/>
      <c r="L11" s="79"/>
      <c r="M11" s="102">
        <f>SUM(F11,H11,J11,L11)</f>
        <v>136</v>
      </c>
      <c r="N11" s="86" t="s">
        <v>518</v>
      </c>
    </row>
    <row r="12" spans="1:14" s="87" customFormat="1" ht="18.75" customHeight="1">
      <c r="A12" s="112">
        <v>40324</v>
      </c>
      <c r="B12" s="83">
        <f>IF(A12="","",WEEKDAY(A12))</f>
        <v>4</v>
      </c>
      <c r="C12" s="82" t="s">
        <v>517</v>
      </c>
      <c r="D12" s="126"/>
      <c r="E12" s="149" t="s">
        <v>516</v>
      </c>
      <c r="F12" s="89">
        <v>111</v>
      </c>
      <c r="G12" s="115" t="s">
        <v>515</v>
      </c>
      <c r="H12" s="89">
        <v>19</v>
      </c>
      <c r="I12" s="115" t="s">
        <v>514</v>
      </c>
      <c r="J12" s="89">
        <v>18</v>
      </c>
      <c r="K12" s="115"/>
      <c r="L12" s="127"/>
      <c r="M12" s="114">
        <f>SUM(F12,H12,J12,L12)</f>
        <v>148</v>
      </c>
      <c r="N12" s="86"/>
    </row>
    <row r="13" spans="1:14" ht="18.75" customHeight="1">
      <c r="A13" s="134">
        <v>40325</v>
      </c>
      <c r="B13" s="125">
        <f>IF(A13="","",WEEKDAY(A13))</f>
        <v>5</v>
      </c>
      <c r="C13" s="120" t="s">
        <v>371</v>
      </c>
      <c r="D13" s="126"/>
      <c r="E13" s="62" t="s">
        <v>513</v>
      </c>
      <c r="F13" s="136">
        <v>20</v>
      </c>
      <c r="G13" s="62" t="s">
        <v>512</v>
      </c>
      <c r="H13" s="136">
        <v>23</v>
      </c>
      <c r="I13" s="61" t="s">
        <v>511</v>
      </c>
      <c r="J13" s="136">
        <v>20</v>
      </c>
      <c r="K13" s="61" t="s">
        <v>510</v>
      </c>
      <c r="L13" s="130">
        <v>18</v>
      </c>
      <c r="M13" s="130">
        <f>SUM(F13,H13,J13,L13,F14,H14)</f>
        <v>100</v>
      </c>
      <c r="N13" s="86"/>
    </row>
    <row r="14" spans="1:14" s="87" customFormat="1" ht="18.75" customHeight="1">
      <c r="A14" s="196"/>
      <c r="B14" s="93"/>
      <c r="C14" s="92"/>
      <c r="D14" s="126"/>
      <c r="E14" s="115" t="s">
        <v>509</v>
      </c>
      <c r="F14" s="89">
        <v>17</v>
      </c>
      <c r="G14" s="115" t="s">
        <v>508</v>
      </c>
      <c r="H14" s="89">
        <v>2</v>
      </c>
      <c r="I14" s="115"/>
      <c r="J14" s="89"/>
      <c r="K14" s="119"/>
      <c r="L14" s="89"/>
      <c r="M14" s="114"/>
      <c r="N14" s="144"/>
    </row>
    <row r="15" spans="1:14" s="87" customFormat="1" ht="18.75" customHeight="1">
      <c r="A15" s="195">
        <v>40326</v>
      </c>
      <c r="B15" s="83">
        <f aca="true" t="shared" si="1" ref="B15:B38">IF(A15="","",WEEKDAY(A15))</f>
        <v>6</v>
      </c>
      <c r="C15" s="82" t="s">
        <v>371</v>
      </c>
      <c r="D15" s="126"/>
      <c r="E15" s="119" t="s">
        <v>507</v>
      </c>
      <c r="F15" s="89">
        <v>81</v>
      </c>
      <c r="G15" s="104" t="s">
        <v>506</v>
      </c>
      <c r="H15" s="136">
        <v>44</v>
      </c>
      <c r="I15" s="62" t="s">
        <v>505</v>
      </c>
      <c r="J15" s="89">
        <v>12</v>
      </c>
      <c r="K15" s="115"/>
      <c r="L15" s="89"/>
      <c r="M15" s="143">
        <f aca="true" t="shared" si="2" ref="M15:M25">SUM(F15,H15,J15,L15)</f>
        <v>137</v>
      </c>
      <c r="N15" s="86"/>
    </row>
    <row r="16" spans="1:14" s="87" customFormat="1" ht="18.75" customHeight="1">
      <c r="A16" s="84">
        <v>40332</v>
      </c>
      <c r="B16" s="83">
        <f t="shared" si="1"/>
        <v>5</v>
      </c>
      <c r="C16" s="82" t="s">
        <v>387</v>
      </c>
      <c r="D16" s="81" t="s">
        <v>504</v>
      </c>
      <c r="E16" s="110" t="s">
        <v>457</v>
      </c>
      <c r="F16" s="79">
        <v>160</v>
      </c>
      <c r="G16" s="104"/>
      <c r="H16" s="79"/>
      <c r="I16" s="104"/>
      <c r="J16" s="79"/>
      <c r="K16" s="104"/>
      <c r="L16" s="79"/>
      <c r="M16" s="102">
        <f t="shared" si="2"/>
        <v>160</v>
      </c>
      <c r="N16" s="194" t="s">
        <v>503</v>
      </c>
    </row>
    <row r="17" spans="1:14" s="87" customFormat="1" ht="18.75" customHeight="1">
      <c r="A17" s="84">
        <v>40333</v>
      </c>
      <c r="B17" s="83">
        <f t="shared" si="1"/>
        <v>6</v>
      </c>
      <c r="C17" s="82" t="s">
        <v>387</v>
      </c>
      <c r="D17" s="153"/>
      <c r="E17" s="110" t="s">
        <v>457</v>
      </c>
      <c r="F17" s="79">
        <v>123</v>
      </c>
      <c r="G17" s="104"/>
      <c r="H17" s="79"/>
      <c r="I17" s="104"/>
      <c r="J17" s="79"/>
      <c r="K17" s="104"/>
      <c r="L17" s="79"/>
      <c r="M17" s="102">
        <f t="shared" si="2"/>
        <v>123</v>
      </c>
      <c r="N17" s="193" t="s">
        <v>243</v>
      </c>
    </row>
    <row r="18" spans="1:14" s="87" customFormat="1" ht="18.75" customHeight="1">
      <c r="A18" s="94">
        <v>40337</v>
      </c>
      <c r="B18" s="93">
        <f t="shared" si="1"/>
        <v>3</v>
      </c>
      <c r="C18" s="82" t="s">
        <v>371</v>
      </c>
      <c r="D18" s="126" t="s">
        <v>502</v>
      </c>
      <c r="E18" s="119" t="s">
        <v>502</v>
      </c>
      <c r="F18" s="89">
        <v>149</v>
      </c>
      <c r="G18" s="119" t="s">
        <v>501</v>
      </c>
      <c r="H18" s="89">
        <v>52</v>
      </c>
      <c r="I18" s="115" t="s">
        <v>500</v>
      </c>
      <c r="J18" s="89">
        <v>37</v>
      </c>
      <c r="K18" s="115"/>
      <c r="L18" s="89"/>
      <c r="M18" s="114">
        <f t="shared" si="2"/>
        <v>238</v>
      </c>
      <c r="N18" s="86" t="s">
        <v>499</v>
      </c>
    </row>
    <row r="19" spans="1:14" s="87" customFormat="1" ht="18.75" customHeight="1">
      <c r="A19" s="94">
        <v>40338</v>
      </c>
      <c r="B19" s="83">
        <f t="shared" si="1"/>
        <v>4</v>
      </c>
      <c r="C19" s="82" t="s">
        <v>371</v>
      </c>
      <c r="D19" s="126"/>
      <c r="E19" s="115" t="s">
        <v>498</v>
      </c>
      <c r="F19" s="79">
        <v>46</v>
      </c>
      <c r="G19" s="115" t="s">
        <v>497</v>
      </c>
      <c r="H19" s="79">
        <v>46</v>
      </c>
      <c r="I19" s="119" t="s">
        <v>496</v>
      </c>
      <c r="J19" s="79">
        <v>38</v>
      </c>
      <c r="K19" s="115"/>
      <c r="L19" s="79"/>
      <c r="M19" s="102">
        <f t="shared" si="2"/>
        <v>130</v>
      </c>
      <c r="N19" s="86"/>
    </row>
    <row r="20" spans="1:14" s="87" customFormat="1" ht="18.75" customHeight="1">
      <c r="A20" s="94">
        <v>40339</v>
      </c>
      <c r="B20" s="83">
        <f t="shared" si="1"/>
        <v>5</v>
      </c>
      <c r="C20" s="82" t="s">
        <v>371</v>
      </c>
      <c r="D20" s="106"/>
      <c r="E20" s="115" t="s">
        <v>495</v>
      </c>
      <c r="F20" s="79">
        <v>67</v>
      </c>
      <c r="G20" s="115" t="s">
        <v>494</v>
      </c>
      <c r="H20" s="79">
        <v>22</v>
      </c>
      <c r="I20" s="119" t="s">
        <v>493</v>
      </c>
      <c r="J20" s="79">
        <v>40</v>
      </c>
      <c r="K20" s="115"/>
      <c r="L20" s="79"/>
      <c r="M20" s="102">
        <f t="shared" si="2"/>
        <v>129</v>
      </c>
      <c r="N20" s="101"/>
    </row>
    <row r="21" spans="1:14" s="87" customFormat="1" ht="18.75" customHeight="1">
      <c r="A21" s="84">
        <v>40340</v>
      </c>
      <c r="B21" s="83">
        <f t="shared" si="1"/>
        <v>6</v>
      </c>
      <c r="C21" s="82" t="s">
        <v>371</v>
      </c>
      <c r="D21" s="187" t="s">
        <v>492</v>
      </c>
      <c r="E21" s="110" t="s">
        <v>457</v>
      </c>
      <c r="F21" s="79">
        <v>36</v>
      </c>
      <c r="G21" s="104"/>
      <c r="H21" s="79"/>
      <c r="I21" s="104"/>
      <c r="J21" s="79"/>
      <c r="K21" s="104"/>
      <c r="L21" s="79"/>
      <c r="M21" s="102">
        <f t="shared" si="2"/>
        <v>36</v>
      </c>
      <c r="N21" s="140" t="s">
        <v>491</v>
      </c>
    </row>
    <row r="22" spans="1:14" s="87" customFormat="1" ht="18.75" customHeight="1">
      <c r="A22" s="134">
        <v>40345</v>
      </c>
      <c r="B22" s="125">
        <f t="shared" si="1"/>
        <v>4</v>
      </c>
      <c r="C22" s="82" t="s">
        <v>404</v>
      </c>
      <c r="D22" s="187" t="s">
        <v>490</v>
      </c>
      <c r="E22" s="110" t="s">
        <v>457</v>
      </c>
      <c r="F22" s="79">
        <v>97</v>
      </c>
      <c r="G22" s="104"/>
      <c r="H22" s="79"/>
      <c r="I22" s="104"/>
      <c r="J22" s="79"/>
      <c r="K22" s="104"/>
      <c r="L22" s="79"/>
      <c r="M22" s="118">
        <f t="shared" si="2"/>
        <v>97</v>
      </c>
      <c r="N22" s="86" t="s">
        <v>489</v>
      </c>
    </row>
    <row r="23" spans="1:14" s="87" customFormat="1" ht="18.75" customHeight="1">
      <c r="A23" s="84">
        <v>40346</v>
      </c>
      <c r="B23" s="83">
        <f t="shared" si="1"/>
        <v>5</v>
      </c>
      <c r="C23" s="82" t="s">
        <v>404</v>
      </c>
      <c r="D23" s="109" t="s">
        <v>487</v>
      </c>
      <c r="E23" s="110" t="s">
        <v>488</v>
      </c>
      <c r="F23" s="79">
        <v>35</v>
      </c>
      <c r="G23" s="104" t="s">
        <v>487</v>
      </c>
      <c r="H23" s="79">
        <v>20</v>
      </c>
      <c r="I23" s="104" t="s">
        <v>486</v>
      </c>
      <c r="J23" s="79">
        <v>26</v>
      </c>
      <c r="K23" s="104" t="s">
        <v>485</v>
      </c>
      <c r="L23" s="79">
        <v>28</v>
      </c>
      <c r="M23" s="102">
        <f t="shared" si="2"/>
        <v>109</v>
      </c>
      <c r="N23" s="108" t="s">
        <v>484</v>
      </c>
    </row>
    <row r="24" spans="1:14" s="87" customFormat="1" ht="18.75" customHeight="1">
      <c r="A24" s="84">
        <v>40347</v>
      </c>
      <c r="B24" s="83">
        <f t="shared" si="1"/>
        <v>6</v>
      </c>
      <c r="C24" s="82" t="s">
        <v>404</v>
      </c>
      <c r="D24" s="106"/>
      <c r="E24" s="110" t="s">
        <v>483</v>
      </c>
      <c r="F24" s="79">
        <v>20</v>
      </c>
      <c r="G24" s="104" t="s">
        <v>482</v>
      </c>
      <c r="H24" s="79">
        <v>30</v>
      </c>
      <c r="I24" s="104" t="s">
        <v>481</v>
      </c>
      <c r="J24" s="79">
        <v>13</v>
      </c>
      <c r="K24" s="104" t="s">
        <v>480</v>
      </c>
      <c r="L24" s="79">
        <v>35</v>
      </c>
      <c r="M24" s="102">
        <f t="shared" si="2"/>
        <v>98</v>
      </c>
      <c r="N24" s="101"/>
    </row>
    <row r="25" spans="1:14" s="87" customFormat="1" ht="18.75" customHeight="1">
      <c r="A25" s="100">
        <v>40350</v>
      </c>
      <c r="B25" s="99">
        <f t="shared" si="1"/>
        <v>2</v>
      </c>
      <c r="C25" s="98" t="s">
        <v>371</v>
      </c>
      <c r="D25" s="97"/>
      <c r="E25" s="203" t="s">
        <v>479</v>
      </c>
      <c r="F25" s="204"/>
      <c r="G25" s="204"/>
      <c r="H25" s="204"/>
      <c r="I25" s="204"/>
      <c r="J25" s="204"/>
      <c r="K25" s="204"/>
      <c r="L25" s="205"/>
      <c r="M25" s="96">
        <f t="shared" si="2"/>
        <v>0</v>
      </c>
      <c r="N25" s="95" t="s">
        <v>155</v>
      </c>
    </row>
    <row r="26" spans="1:14" s="87" customFormat="1" ht="18.75" customHeight="1">
      <c r="A26" s="148">
        <v>40351</v>
      </c>
      <c r="B26" s="125">
        <f t="shared" si="1"/>
        <v>3</v>
      </c>
      <c r="C26" s="120" t="s">
        <v>371</v>
      </c>
      <c r="D26" s="192" t="s">
        <v>478</v>
      </c>
      <c r="E26" s="133" t="s">
        <v>477</v>
      </c>
      <c r="F26" s="132">
        <v>72</v>
      </c>
      <c r="G26" s="146" t="s">
        <v>476</v>
      </c>
      <c r="H26" s="132">
        <v>45</v>
      </c>
      <c r="I26" s="131" t="s">
        <v>475</v>
      </c>
      <c r="J26" s="132">
        <v>27</v>
      </c>
      <c r="K26" s="131" t="s">
        <v>474</v>
      </c>
      <c r="L26" s="132">
        <v>14</v>
      </c>
      <c r="M26" s="118">
        <f>SUM(F26,H26,J26,L26,F27,H27,J27)</f>
        <v>185</v>
      </c>
      <c r="N26" s="191" t="s">
        <v>473</v>
      </c>
    </row>
    <row r="27" spans="1:14" s="87" customFormat="1" ht="18.75" customHeight="1">
      <c r="A27" s="145"/>
      <c r="B27" s="93">
        <f t="shared" si="1"/>
      </c>
      <c r="C27" s="92"/>
      <c r="D27" s="190"/>
      <c r="E27" s="149" t="s">
        <v>472</v>
      </c>
      <c r="F27" s="89">
        <v>23</v>
      </c>
      <c r="G27" s="115" t="s">
        <v>471</v>
      </c>
      <c r="H27" s="89">
        <v>4</v>
      </c>
      <c r="I27" s="115"/>
      <c r="J27" s="89"/>
      <c r="K27" s="115"/>
      <c r="L27" s="89"/>
      <c r="M27" s="114"/>
      <c r="N27" s="144"/>
    </row>
    <row r="28" spans="1:14" s="87" customFormat="1" ht="18.75" customHeight="1">
      <c r="A28" s="148">
        <v>40352</v>
      </c>
      <c r="B28" s="125">
        <f t="shared" si="1"/>
        <v>4</v>
      </c>
      <c r="C28" s="82" t="s">
        <v>371</v>
      </c>
      <c r="D28" s="189"/>
      <c r="E28" s="115" t="s">
        <v>470</v>
      </c>
      <c r="F28" s="89">
        <v>78</v>
      </c>
      <c r="G28" s="115" t="s">
        <v>469</v>
      </c>
      <c r="H28" s="89">
        <v>38</v>
      </c>
      <c r="I28" s="115" t="s">
        <v>468</v>
      </c>
      <c r="J28" s="89">
        <v>38</v>
      </c>
      <c r="K28" s="115" t="s">
        <v>467</v>
      </c>
      <c r="L28" s="89">
        <v>7</v>
      </c>
      <c r="M28" s="102">
        <f aca="true" t="shared" si="3" ref="M28:M33">SUM(F28,H28,J28,L28)</f>
        <v>161</v>
      </c>
      <c r="N28" s="101"/>
    </row>
    <row r="29" spans="1:14" s="87" customFormat="1" ht="18.75" customHeight="1">
      <c r="A29" s="84">
        <v>40353</v>
      </c>
      <c r="B29" s="83">
        <f t="shared" si="1"/>
        <v>5</v>
      </c>
      <c r="C29" s="82" t="s">
        <v>371</v>
      </c>
      <c r="D29" s="187" t="s">
        <v>466</v>
      </c>
      <c r="E29" s="110" t="s">
        <v>457</v>
      </c>
      <c r="F29" s="79">
        <v>90</v>
      </c>
      <c r="G29" s="104"/>
      <c r="H29" s="79"/>
      <c r="I29" s="104"/>
      <c r="J29" s="79"/>
      <c r="K29" s="104"/>
      <c r="L29" s="79"/>
      <c r="M29" s="102">
        <f t="shared" si="3"/>
        <v>90</v>
      </c>
      <c r="N29" s="140" t="s">
        <v>465</v>
      </c>
    </row>
    <row r="30" spans="1:14" s="87" customFormat="1" ht="18.75" customHeight="1">
      <c r="A30" s="84">
        <v>40357</v>
      </c>
      <c r="B30" s="83">
        <f t="shared" si="1"/>
        <v>2</v>
      </c>
      <c r="C30" s="82" t="s">
        <v>371</v>
      </c>
      <c r="D30" s="188" t="s">
        <v>464</v>
      </c>
      <c r="E30" s="110" t="s">
        <v>457</v>
      </c>
      <c r="F30" s="79">
        <v>84</v>
      </c>
      <c r="G30" s="104"/>
      <c r="H30" s="79"/>
      <c r="I30" s="104"/>
      <c r="J30" s="79"/>
      <c r="K30" s="104"/>
      <c r="L30" s="79"/>
      <c r="M30" s="102">
        <f t="shared" si="3"/>
        <v>84</v>
      </c>
      <c r="N30" s="108" t="s">
        <v>463</v>
      </c>
    </row>
    <row r="31" spans="1:14" s="87" customFormat="1" ht="18.75" customHeight="1">
      <c r="A31" s="117">
        <v>40358</v>
      </c>
      <c r="B31" s="93">
        <f t="shared" si="1"/>
        <v>3</v>
      </c>
      <c r="C31" s="82" t="s">
        <v>371</v>
      </c>
      <c r="D31" s="187" t="s">
        <v>462</v>
      </c>
      <c r="E31" s="110" t="s">
        <v>457</v>
      </c>
      <c r="F31" s="79">
        <v>66</v>
      </c>
      <c r="G31" s="104"/>
      <c r="H31" s="79"/>
      <c r="I31" s="104"/>
      <c r="J31" s="79"/>
      <c r="K31" s="104"/>
      <c r="L31" s="79"/>
      <c r="M31" s="102">
        <f t="shared" si="3"/>
        <v>66</v>
      </c>
      <c r="N31" s="140" t="s">
        <v>461</v>
      </c>
    </row>
    <row r="32" spans="1:14" s="87" customFormat="1" ht="18.75" customHeight="1">
      <c r="A32" s="94">
        <v>40359</v>
      </c>
      <c r="B32" s="93">
        <f t="shared" si="1"/>
        <v>4</v>
      </c>
      <c r="C32" s="82" t="s">
        <v>371</v>
      </c>
      <c r="D32" s="187" t="s">
        <v>460</v>
      </c>
      <c r="E32" s="110" t="s">
        <v>457</v>
      </c>
      <c r="F32" s="79">
        <v>116</v>
      </c>
      <c r="G32" s="104"/>
      <c r="H32" s="79"/>
      <c r="I32" s="104"/>
      <c r="J32" s="79"/>
      <c r="K32" s="104"/>
      <c r="L32" s="79"/>
      <c r="M32" s="102">
        <f t="shared" si="3"/>
        <v>116</v>
      </c>
      <c r="N32" s="140" t="s">
        <v>459</v>
      </c>
    </row>
    <row r="33" spans="1:14" s="87" customFormat="1" ht="18.75" customHeight="1">
      <c r="A33" s="84">
        <v>40360</v>
      </c>
      <c r="B33" s="83">
        <f t="shared" si="1"/>
        <v>5</v>
      </c>
      <c r="C33" s="82" t="s">
        <v>404</v>
      </c>
      <c r="D33" s="187" t="s">
        <v>458</v>
      </c>
      <c r="E33" s="110" t="s">
        <v>457</v>
      </c>
      <c r="F33" s="79">
        <v>144</v>
      </c>
      <c r="G33" s="104"/>
      <c r="H33" s="79"/>
      <c r="I33" s="104"/>
      <c r="J33" s="79"/>
      <c r="K33" s="104"/>
      <c r="L33" s="79"/>
      <c r="M33" s="102">
        <f t="shared" si="3"/>
        <v>144</v>
      </c>
      <c r="N33" s="140" t="s">
        <v>456</v>
      </c>
    </row>
    <row r="34" spans="1:14" s="87" customFormat="1" ht="18.75" customHeight="1">
      <c r="A34" s="167">
        <v>40364</v>
      </c>
      <c r="B34" s="125">
        <f t="shared" si="1"/>
        <v>2</v>
      </c>
      <c r="C34" s="120" t="s">
        <v>371</v>
      </c>
      <c r="D34" s="166" t="s">
        <v>416</v>
      </c>
      <c r="E34" s="133" t="s">
        <v>453</v>
      </c>
      <c r="F34" s="165">
        <v>24</v>
      </c>
      <c r="G34" s="181" t="s">
        <v>452</v>
      </c>
      <c r="H34" s="165">
        <v>26</v>
      </c>
      <c r="I34" s="181" t="s">
        <v>451</v>
      </c>
      <c r="J34" s="165">
        <v>24</v>
      </c>
      <c r="K34" s="181" t="s">
        <v>450</v>
      </c>
      <c r="L34" s="180">
        <v>37</v>
      </c>
      <c r="M34" s="118">
        <f>SUM(F34,H34,J34,L34,F35,H35,J35,L35)</f>
        <v>164</v>
      </c>
      <c r="N34" s="108" t="s">
        <v>420</v>
      </c>
    </row>
    <row r="35" spans="1:14" s="87" customFormat="1" ht="18.75" customHeight="1">
      <c r="A35" s="164"/>
      <c r="B35" s="158">
        <f t="shared" si="1"/>
      </c>
      <c r="C35" s="92"/>
      <c r="D35" s="186"/>
      <c r="E35" s="178" t="s">
        <v>448</v>
      </c>
      <c r="F35" s="161">
        <v>4</v>
      </c>
      <c r="G35" s="61" t="s">
        <v>449</v>
      </c>
      <c r="H35" s="161">
        <v>15</v>
      </c>
      <c r="I35" s="61" t="s">
        <v>447</v>
      </c>
      <c r="J35" s="161">
        <v>17</v>
      </c>
      <c r="K35" s="61" t="s">
        <v>455</v>
      </c>
      <c r="L35" s="160">
        <v>17</v>
      </c>
      <c r="M35" s="143"/>
      <c r="N35" s="86"/>
    </row>
    <row r="36" spans="1:14" s="87" customFormat="1" ht="18.75" customHeight="1">
      <c r="A36" s="167">
        <v>40365</v>
      </c>
      <c r="B36" s="121">
        <f t="shared" si="1"/>
        <v>3</v>
      </c>
      <c r="C36" s="138" t="s">
        <v>371</v>
      </c>
      <c r="D36" s="183" t="s">
        <v>416</v>
      </c>
      <c r="E36" s="133" t="s">
        <v>454</v>
      </c>
      <c r="F36" s="165">
        <v>67</v>
      </c>
      <c r="G36" s="181" t="s">
        <v>431</v>
      </c>
      <c r="H36" s="165">
        <v>26</v>
      </c>
      <c r="I36" s="181" t="s">
        <v>430</v>
      </c>
      <c r="J36" s="165">
        <v>4</v>
      </c>
      <c r="K36" s="181" t="s">
        <v>429</v>
      </c>
      <c r="L36" s="180">
        <v>31</v>
      </c>
      <c r="M36" s="130">
        <f>SUM(F36,H36,J36,L36,F37,H37,J37,L37)</f>
        <v>172</v>
      </c>
      <c r="N36" s="86" t="s">
        <v>407</v>
      </c>
    </row>
    <row r="37" spans="1:14" s="87" customFormat="1" ht="18.75" customHeight="1">
      <c r="A37" s="175"/>
      <c r="B37" s="158">
        <f t="shared" si="1"/>
      </c>
      <c r="C37" s="92"/>
      <c r="D37" s="174"/>
      <c r="E37" s="178" t="s">
        <v>428</v>
      </c>
      <c r="F37" s="161">
        <v>9</v>
      </c>
      <c r="G37" s="176" t="s">
        <v>427</v>
      </c>
      <c r="H37" s="161">
        <v>15</v>
      </c>
      <c r="I37" s="176" t="s">
        <v>426</v>
      </c>
      <c r="J37" s="161">
        <v>9</v>
      </c>
      <c r="K37" s="176" t="s">
        <v>425</v>
      </c>
      <c r="L37" s="160">
        <v>11</v>
      </c>
      <c r="M37" s="127"/>
      <c r="N37" s="86"/>
    </row>
    <row r="38" spans="1:14" s="87" customFormat="1" ht="18.75" customHeight="1">
      <c r="A38" s="184">
        <v>40366</v>
      </c>
      <c r="B38" s="121">
        <f t="shared" si="1"/>
        <v>4</v>
      </c>
      <c r="C38" s="120" t="s">
        <v>371</v>
      </c>
      <c r="D38" s="183" t="s">
        <v>416</v>
      </c>
      <c r="E38" s="185" t="s">
        <v>440</v>
      </c>
      <c r="F38" s="165">
        <v>44</v>
      </c>
      <c r="G38" s="181" t="s">
        <v>439</v>
      </c>
      <c r="H38" s="165">
        <v>5</v>
      </c>
      <c r="I38" s="181" t="s">
        <v>438</v>
      </c>
      <c r="J38" s="165">
        <v>23</v>
      </c>
      <c r="K38" s="181" t="s">
        <v>437</v>
      </c>
      <c r="L38" s="180">
        <v>20</v>
      </c>
      <c r="M38" s="130">
        <f>SUM(F38,H38,J38,L38,F39,H39,J39,L39)</f>
        <v>138</v>
      </c>
      <c r="N38" s="86"/>
    </row>
    <row r="39" spans="1:14" s="87" customFormat="1" ht="18.75" customHeight="1">
      <c r="A39" s="159"/>
      <c r="B39" s="93"/>
      <c r="C39" s="92"/>
      <c r="D39" s="186"/>
      <c r="E39" s="173" t="s">
        <v>436</v>
      </c>
      <c r="F39" s="156">
        <v>14</v>
      </c>
      <c r="G39" s="119" t="s">
        <v>435</v>
      </c>
      <c r="H39" s="156">
        <v>32</v>
      </c>
      <c r="I39" s="169"/>
      <c r="J39" s="156"/>
      <c r="K39" s="169"/>
      <c r="L39" s="171"/>
      <c r="M39" s="127"/>
      <c r="N39" s="86"/>
    </row>
    <row r="40" spans="1:14" s="87" customFormat="1" ht="18.75" customHeight="1">
      <c r="A40" s="167">
        <v>40367</v>
      </c>
      <c r="B40" s="125">
        <f>IF(A40="","",WEEKDAY(A40))</f>
        <v>5</v>
      </c>
      <c r="C40" s="120" t="s">
        <v>371</v>
      </c>
      <c r="D40" s="166" t="s">
        <v>416</v>
      </c>
      <c r="E40" s="178" t="s">
        <v>453</v>
      </c>
      <c r="F40" s="161">
        <v>13</v>
      </c>
      <c r="G40" s="176" t="s">
        <v>452</v>
      </c>
      <c r="H40" s="161">
        <v>6</v>
      </c>
      <c r="I40" s="176" t="s">
        <v>451</v>
      </c>
      <c r="J40" s="161">
        <v>9</v>
      </c>
      <c r="K40" s="176" t="s">
        <v>450</v>
      </c>
      <c r="L40" s="160">
        <v>43</v>
      </c>
      <c r="M40" s="130">
        <f>SUM(F40,H40,J40,L40,F41,H41,J41,L41,F42,H42,J42,L42,F43,H43,J43,L43)</f>
        <v>164</v>
      </c>
      <c r="N40" s="170" t="s">
        <v>420</v>
      </c>
    </row>
    <row r="41" spans="1:14" s="87" customFormat="1" ht="18.75" customHeight="1">
      <c r="A41" s="164"/>
      <c r="B41" s="163">
        <f>IF(A41="","",WEEKDAY(A41))</f>
      </c>
      <c r="C41" s="138"/>
      <c r="D41" s="179"/>
      <c r="E41" s="151" t="s">
        <v>449</v>
      </c>
      <c r="F41" s="161">
        <v>14</v>
      </c>
      <c r="G41" s="176" t="s">
        <v>448</v>
      </c>
      <c r="H41" s="161">
        <v>5</v>
      </c>
      <c r="I41" s="176" t="s">
        <v>447</v>
      </c>
      <c r="J41" s="161">
        <v>12</v>
      </c>
      <c r="K41" s="176" t="s">
        <v>446</v>
      </c>
      <c r="L41" s="160">
        <v>16</v>
      </c>
      <c r="M41" s="135"/>
      <c r="N41" s="179"/>
    </row>
    <row r="42" spans="1:14" s="87" customFormat="1" ht="18.75" customHeight="1">
      <c r="A42" s="164"/>
      <c r="B42" s="163">
        <f>IF(A42="","",WEEKDAY(A42))</f>
      </c>
      <c r="C42" s="138"/>
      <c r="D42" s="182"/>
      <c r="E42" s="151" t="s">
        <v>445</v>
      </c>
      <c r="F42" s="161">
        <v>1</v>
      </c>
      <c r="G42" s="176" t="s">
        <v>413</v>
      </c>
      <c r="H42" s="161">
        <v>3</v>
      </c>
      <c r="I42" s="61" t="s">
        <v>444</v>
      </c>
      <c r="J42" s="161">
        <v>10</v>
      </c>
      <c r="K42" s="61" t="s">
        <v>443</v>
      </c>
      <c r="L42" s="160">
        <v>5</v>
      </c>
      <c r="M42" s="135"/>
      <c r="N42" s="86"/>
    </row>
    <row r="43" spans="1:14" s="87" customFormat="1" ht="18.75" customHeight="1">
      <c r="A43" s="175"/>
      <c r="B43" s="158">
        <f>IF(A43="","",WEEKDAY(A43))</f>
      </c>
      <c r="C43" s="92"/>
      <c r="D43" s="186"/>
      <c r="E43" s="178" t="s">
        <v>409</v>
      </c>
      <c r="F43" s="161">
        <v>13</v>
      </c>
      <c r="G43" s="176" t="s">
        <v>414</v>
      </c>
      <c r="H43" s="161">
        <v>2</v>
      </c>
      <c r="I43" s="61" t="s">
        <v>442</v>
      </c>
      <c r="J43" s="161">
        <v>12</v>
      </c>
      <c r="K43" s="61"/>
      <c r="L43" s="160"/>
      <c r="M43" s="127"/>
      <c r="N43" s="86" t="s">
        <v>441</v>
      </c>
    </row>
    <row r="44" spans="1:14" s="87" customFormat="1" ht="18.75" customHeight="1">
      <c r="A44" s="184">
        <v>40368</v>
      </c>
      <c r="B44" s="121">
        <f>IF(A44="","",WEEKDAY(A44))</f>
        <v>6</v>
      </c>
      <c r="C44" s="138" t="s">
        <v>371</v>
      </c>
      <c r="D44" s="183" t="s">
        <v>416</v>
      </c>
      <c r="E44" s="185" t="s">
        <v>440</v>
      </c>
      <c r="F44" s="165">
        <v>34</v>
      </c>
      <c r="G44" s="181" t="s">
        <v>439</v>
      </c>
      <c r="H44" s="165">
        <v>1</v>
      </c>
      <c r="I44" s="181" t="s">
        <v>438</v>
      </c>
      <c r="J44" s="165">
        <v>19</v>
      </c>
      <c r="K44" s="181" t="s">
        <v>437</v>
      </c>
      <c r="L44" s="180">
        <v>20</v>
      </c>
      <c r="M44" s="135">
        <f>SUM(F44,H44,J44,L44,H45,J45,F45,L45,F46,H46)</f>
        <v>192</v>
      </c>
      <c r="N44" s="86"/>
    </row>
    <row r="45" spans="1:14" s="87" customFormat="1" ht="18.75" customHeight="1">
      <c r="A45" s="184"/>
      <c r="B45" s="121"/>
      <c r="C45" s="138"/>
      <c r="D45" s="183"/>
      <c r="E45" s="178" t="s">
        <v>436</v>
      </c>
      <c r="F45" s="161">
        <v>8</v>
      </c>
      <c r="G45" s="61" t="s">
        <v>435</v>
      </c>
      <c r="H45" s="161">
        <v>21</v>
      </c>
      <c r="I45" s="61" t="s">
        <v>424</v>
      </c>
      <c r="J45" s="161">
        <v>13</v>
      </c>
      <c r="K45" s="61" t="s">
        <v>423</v>
      </c>
      <c r="L45" s="160">
        <v>3</v>
      </c>
      <c r="M45" s="135"/>
      <c r="N45" s="86"/>
    </row>
    <row r="46" spans="1:14" s="87" customFormat="1" ht="18.75" customHeight="1">
      <c r="A46" s="164"/>
      <c r="B46" s="163">
        <f aca="true" t="shared" si="4" ref="B46:B60">IF(A46="","",WEEKDAY(A46))</f>
      </c>
      <c r="C46" s="138"/>
      <c r="D46" s="182"/>
      <c r="E46" s="151" t="s">
        <v>434</v>
      </c>
      <c r="F46" s="161">
        <v>37</v>
      </c>
      <c r="G46" s="61" t="s">
        <v>433</v>
      </c>
      <c r="H46" s="161">
        <v>36</v>
      </c>
      <c r="I46" s="179"/>
      <c r="J46" s="177"/>
      <c r="K46" s="176"/>
      <c r="L46" s="160"/>
      <c r="M46" s="127"/>
      <c r="N46" s="86"/>
    </row>
    <row r="47" spans="1:14" s="87" customFormat="1" ht="18.75" customHeight="1">
      <c r="A47" s="167">
        <v>40371</v>
      </c>
      <c r="B47" s="125">
        <f t="shared" si="4"/>
        <v>2</v>
      </c>
      <c r="C47" s="120" t="s">
        <v>371</v>
      </c>
      <c r="D47" s="166" t="s">
        <v>416</v>
      </c>
      <c r="E47" s="133" t="s">
        <v>432</v>
      </c>
      <c r="F47" s="165">
        <v>43</v>
      </c>
      <c r="G47" s="181" t="s">
        <v>431</v>
      </c>
      <c r="H47" s="165">
        <v>7</v>
      </c>
      <c r="I47" s="146" t="s">
        <v>430</v>
      </c>
      <c r="J47" s="165">
        <v>7</v>
      </c>
      <c r="K47" s="181" t="s">
        <v>418</v>
      </c>
      <c r="L47" s="180">
        <v>7</v>
      </c>
      <c r="M47" s="135">
        <f>SUM(F47,H47,J47,L47,F48,H48,J48,L48,F49,H49,J49,L49)</f>
        <v>162</v>
      </c>
      <c r="N47" s="86"/>
    </row>
    <row r="48" spans="1:14" s="87" customFormat="1" ht="18.75" customHeight="1">
      <c r="A48" s="164"/>
      <c r="B48" s="163">
        <f t="shared" si="4"/>
      </c>
      <c r="C48" s="138"/>
      <c r="D48" s="179"/>
      <c r="E48" s="178" t="s">
        <v>417</v>
      </c>
      <c r="F48" s="177">
        <v>6</v>
      </c>
      <c r="G48" s="61" t="s">
        <v>429</v>
      </c>
      <c r="H48" s="161">
        <v>16</v>
      </c>
      <c r="I48" s="176" t="s">
        <v>428</v>
      </c>
      <c r="J48" s="161">
        <v>10</v>
      </c>
      <c r="K48" s="176" t="s">
        <v>427</v>
      </c>
      <c r="L48" s="160">
        <v>12</v>
      </c>
      <c r="M48" s="135"/>
      <c r="N48" s="86"/>
    </row>
    <row r="49" spans="1:14" s="87" customFormat="1" ht="18.75" customHeight="1">
      <c r="A49" s="175"/>
      <c r="B49" s="158">
        <f t="shared" si="4"/>
      </c>
      <c r="C49" s="92"/>
      <c r="D49" s="174"/>
      <c r="E49" s="173" t="s">
        <v>426</v>
      </c>
      <c r="F49" s="172">
        <v>7</v>
      </c>
      <c r="G49" s="169" t="s">
        <v>425</v>
      </c>
      <c r="H49" s="172">
        <v>10</v>
      </c>
      <c r="I49" s="169" t="s">
        <v>421</v>
      </c>
      <c r="J49" s="156">
        <v>21</v>
      </c>
      <c r="K49" s="169" t="s">
        <v>419</v>
      </c>
      <c r="L49" s="171">
        <v>16</v>
      </c>
      <c r="M49" s="127"/>
      <c r="N49" s="86"/>
    </row>
    <row r="50" spans="1:14" s="87" customFormat="1" ht="18.75" customHeight="1">
      <c r="A50" s="167">
        <v>40372</v>
      </c>
      <c r="B50" s="125">
        <f t="shared" si="4"/>
        <v>3</v>
      </c>
      <c r="C50" s="120" t="s">
        <v>371</v>
      </c>
      <c r="D50" s="166" t="s">
        <v>416</v>
      </c>
      <c r="E50" s="151" t="s">
        <v>424</v>
      </c>
      <c r="F50" s="161">
        <v>46</v>
      </c>
      <c r="G50" s="61" t="s">
        <v>423</v>
      </c>
      <c r="H50" s="161">
        <v>6</v>
      </c>
      <c r="I50" s="61" t="s">
        <v>422</v>
      </c>
      <c r="J50" s="161">
        <v>32</v>
      </c>
      <c r="K50" s="61" t="s">
        <v>421</v>
      </c>
      <c r="L50" s="161">
        <v>30</v>
      </c>
      <c r="M50" s="118">
        <f>SUM(F50,H50,J50,L50,F51,J51,H51)</f>
        <v>153</v>
      </c>
      <c r="N50" s="170" t="s">
        <v>420</v>
      </c>
    </row>
    <row r="51" spans="1:14" s="87" customFormat="1" ht="18.75" customHeight="1">
      <c r="A51" s="159"/>
      <c r="B51" s="158">
        <f t="shared" si="4"/>
      </c>
      <c r="C51" s="92"/>
      <c r="D51" s="157"/>
      <c r="E51" s="149" t="s">
        <v>419</v>
      </c>
      <c r="F51" s="156">
        <v>22</v>
      </c>
      <c r="G51" s="169" t="s">
        <v>418</v>
      </c>
      <c r="H51" s="156">
        <v>6</v>
      </c>
      <c r="I51" s="169" t="s">
        <v>417</v>
      </c>
      <c r="J51" s="156">
        <v>11</v>
      </c>
      <c r="K51" s="155"/>
      <c r="L51" s="168"/>
      <c r="M51" s="114"/>
      <c r="N51" s="86"/>
    </row>
    <row r="52" spans="1:14" s="87" customFormat="1" ht="18.75" customHeight="1">
      <c r="A52" s="167">
        <v>40373</v>
      </c>
      <c r="B52" s="125">
        <f t="shared" si="4"/>
        <v>4</v>
      </c>
      <c r="C52" s="120" t="s">
        <v>371</v>
      </c>
      <c r="D52" s="166" t="s">
        <v>416</v>
      </c>
      <c r="E52" s="133" t="s">
        <v>415</v>
      </c>
      <c r="F52" s="165">
        <v>6</v>
      </c>
      <c r="G52" s="146" t="s">
        <v>414</v>
      </c>
      <c r="H52" s="165">
        <v>2</v>
      </c>
      <c r="I52" s="61" t="s">
        <v>413</v>
      </c>
      <c r="J52" s="161">
        <v>6</v>
      </c>
      <c r="K52" s="61" t="s">
        <v>412</v>
      </c>
      <c r="L52" s="161">
        <v>8</v>
      </c>
      <c r="M52" s="118">
        <f>SUM(F52,H52,J52,F54,F53,H53,J53,L53,H54,J54,L52)</f>
        <v>148</v>
      </c>
      <c r="N52" s="86"/>
    </row>
    <row r="53" spans="1:14" s="87" customFormat="1" ht="18.75" customHeight="1">
      <c r="A53" s="164"/>
      <c r="B53" s="163">
        <f t="shared" si="4"/>
      </c>
      <c r="C53" s="139"/>
      <c r="D53" s="162"/>
      <c r="E53" s="61" t="s">
        <v>411</v>
      </c>
      <c r="F53" s="161">
        <v>4</v>
      </c>
      <c r="G53" s="61" t="s">
        <v>410</v>
      </c>
      <c r="H53" s="161">
        <v>14</v>
      </c>
      <c r="I53" s="61" t="s">
        <v>409</v>
      </c>
      <c r="J53" s="161">
        <v>13</v>
      </c>
      <c r="K53" s="61" t="s">
        <v>408</v>
      </c>
      <c r="L53" s="160">
        <v>7</v>
      </c>
      <c r="M53" s="135"/>
      <c r="N53" s="86" t="s">
        <v>407</v>
      </c>
    </row>
    <row r="54" spans="1:14" s="87" customFormat="1" ht="18.75" customHeight="1">
      <c r="A54" s="159"/>
      <c r="B54" s="158">
        <f t="shared" si="4"/>
      </c>
      <c r="C54" s="92"/>
      <c r="D54" s="157"/>
      <c r="E54" s="119" t="s">
        <v>406</v>
      </c>
      <c r="F54" s="156">
        <v>23</v>
      </c>
      <c r="G54" s="119" t="s">
        <v>405</v>
      </c>
      <c r="H54" s="156">
        <v>65</v>
      </c>
      <c r="I54" s="119"/>
      <c r="J54" s="89"/>
      <c r="K54" s="155"/>
      <c r="L54" s="155"/>
      <c r="M54" s="114"/>
      <c r="N54" s="101"/>
    </row>
    <row r="55" spans="1:14" s="87" customFormat="1" ht="18.75" customHeight="1">
      <c r="A55" s="124">
        <v>40374</v>
      </c>
      <c r="B55" s="121">
        <f t="shared" si="4"/>
        <v>5</v>
      </c>
      <c r="C55" s="138" t="s">
        <v>404</v>
      </c>
      <c r="D55" s="154" t="s">
        <v>403</v>
      </c>
      <c r="E55" s="61"/>
      <c r="F55" s="136"/>
      <c r="G55" s="62"/>
      <c r="H55" s="136"/>
      <c r="I55" s="62"/>
      <c r="J55" s="136"/>
      <c r="K55" s="62"/>
      <c r="L55" s="136"/>
      <c r="M55" s="143">
        <f>SUM(F55,H55,J55,L55)</f>
        <v>0</v>
      </c>
      <c r="N55" s="86" t="s">
        <v>402</v>
      </c>
    </row>
    <row r="56" spans="1:14" s="87" customFormat="1" ht="18.75" customHeight="1">
      <c r="A56" s="100">
        <v>40382</v>
      </c>
      <c r="B56" s="99">
        <f t="shared" si="4"/>
        <v>6</v>
      </c>
      <c r="C56" s="98" t="s">
        <v>371</v>
      </c>
      <c r="D56" s="97"/>
      <c r="E56" s="203" t="s">
        <v>401</v>
      </c>
      <c r="F56" s="204"/>
      <c r="G56" s="204"/>
      <c r="H56" s="204"/>
      <c r="I56" s="204"/>
      <c r="J56" s="204"/>
      <c r="K56" s="204"/>
      <c r="L56" s="205"/>
      <c r="M56" s="96">
        <f>SUM(F56,H56,J56,L56)</f>
        <v>0</v>
      </c>
      <c r="N56" s="95" t="s">
        <v>155</v>
      </c>
    </row>
    <row r="57" spans="1:14" s="87" customFormat="1" ht="18.75" customHeight="1">
      <c r="A57" s="107">
        <v>40388</v>
      </c>
      <c r="B57" s="125">
        <f t="shared" si="4"/>
        <v>5</v>
      </c>
      <c r="C57" s="82" t="s">
        <v>387</v>
      </c>
      <c r="D57" s="123"/>
      <c r="E57" s="146" t="s">
        <v>229</v>
      </c>
      <c r="F57" s="132"/>
      <c r="G57" s="131"/>
      <c r="H57" s="132"/>
      <c r="I57" s="131"/>
      <c r="J57" s="132"/>
      <c r="K57" s="131"/>
      <c r="L57" s="132"/>
      <c r="M57" s="118">
        <f>SUM(F57,H57,J57,L57)</f>
        <v>0</v>
      </c>
      <c r="N57" s="108" t="s">
        <v>155</v>
      </c>
    </row>
    <row r="58" spans="1:14" s="87" customFormat="1" ht="18.75" customHeight="1">
      <c r="A58" s="94">
        <v>40389</v>
      </c>
      <c r="B58" s="83">
        <f t="shared" si="4"/>
        <v>6</v>
      </c>
      <c r="C58" s="82" t="s">
        <v>387</v>
      </c>
      <c r="D58" s="153"/>
      <c r="E58" s="105" t="s">
        <v>229</v>
      </c>
      <c r="F58" s="79"/>
      <c r="G58" s="104"/>
      <c r="H58" s="79"/>
      <c r="I58" s="104"/>
      <c r="J58" s="79"/>
      <c r="K58" s="104"/>
      <c r="L58" s="79"/>
      <c r="M58" s="102"/>
      <c r="N58" s="101"/>
    </row>
    <row r="59" spans="1:14" s="87" customFormat="1" ht="18.75" customHeight="1">
      <c r="A59" s="84">
        <v>40409</v>
      </c>
      <c r="B59" s="83">
        <f t="shared" si="4"/>
        <v>5</v>
      </c>
      <c r="C59" s="82" t="s">
        <v>387</v>
      </c>
      <c r="D59" s="81" t="s">
        <v>390</v>
      </c>
      <c r="E59" s="104" t="s">
        <v>400</v>
      </c>
      <c r="F59" s="79">
        <v>95</v>
      </c>
      <c r="G59" s="104" t="s">
        <v>399</v>
      </c>
      <c r="H59" s="79">
        <v>41</v>
      </c>
      <c r="I59" s="104" t="s">
        <v>398</v>
      </c>
      <c r="J59" s="79">
        <v>41</v>
      </c>
      <c r="K59" s="110" t="s">
        <v>397</v>
      </c>
      <c r="L59" s="79">
        <v>9</v>
      </c>
      <c r="M59" s="102">
        <f>SUM(F59,H59,J59,L59)</f>
        <v>186</v>
      </c>
      <c r="N59" s="108" t="s">
        <v>155</v>
      </c>
    </row>
    <row r="60" spans="1:14" s="87" customFormat="1" ht="18.75" customHeight="1">
      <c r="A60" s="134">
        <v>40410</v>
      </c>
      <c r="B60" s="125">
        <f t="shared" si="4"/>
        <v>6</v>
      </c>
      <c r="C60" s="120" t="s">
        <v>371</v>
      </c>
      <c r="D60" s="91"/>
      <c r="E60" s="131" t="s">
        <v>396</v>
      </c>
      <c r="F60" s="132">
        <v>45</v>
      </c>
      <c r="G60" s="131" t="s">
        <v>395</v>
      </c>
      <c r="H60" s="132">
        <v>15</v>
      </c>
      <c r="I60" s="131" t="s">
        <v>394</v>
      </c>
      <c r="J60" s="132">
        <v>24</v>
      </c>
      <c r="K60" s="131" t="s">
        <v>393</v>
      </c>
      <c r="L60" s="132">
        <v>70</v>
      </c>
      <c r="M60" s="118">
        <f>SUM(F60,H60,J60,L60,F61,H61,J61,L61)</f>
        <v>197</v>
      </c>
      <c r="N60" s="86"/>
    </row>
    <row r="61" spans="1:14" s="87" customFormat="1" ht="18.75" customHeight="1">
      <c r="A61" s="124"/>
      <c r="B61" s="121"/>
      <c r="C61" s="92"/>
      <c r="D61" s="91"/>
      <c r="E61" s="147" t="s">
        <v>392</v>
      </c>
      <c r="F61" s="132">
        <v>25</v>
      </c>
      <c r="G61" s="131" t="s">
        <v>391</v>
      </c>
      <c r="H61" s="132">
        <v>18</v>
      </c>
      <c r="I61" s="131"/>
      <c r="J61" s="132"/>
      <c r="K61" s="131"/>
      <c r="L61" s="132"/>
      <c r="M61" s="114"/>
      <c r="N61" s="86"/>
    </row>
    <row r="62" spans="1:14" s="87" customFormat="1" ht="18.75" customHeight="1">
      <c r="A62" s="84">
        <v>40415</v>
      </c>
      <c r="B62" s="83">
        <f>IF(A62="","",WEEKDAY(A62))</f>
        <v>4</v>
      </c>
      <c r="C62" s="82" t="s">
        <v>387</v>
      </c>
      <c r="D62" s="81" t="s">
        <v>390</v>
      </c>
      <c r="E62" s="104" t="s">
        <v>389</v>
      </c>
      <c r="F62" s="79">
        <v>74</v>
      </c>
      <c r="G62" s="110" t="s">
        <v>388</v>
      </c>
      <c r="H62" s="79">
        <v>115</v>
      </c>
      <c r="I62" s="104"/>
      <c r="J62" s="79"/>
      <c r="K62" s="104"/>
      <c r="L62" s="79"/>
      <c r="M62" s="102">
        <f>SUM(F62,H62,J62,L62)</f>
        <v>189</v>
      </c>
      <c r="N62" s="108" t="s">
        <v>155</v>
      </c>
    </row>
    <row r="63" spans="1:14" s="87" customFormat="1" ht="18.75" customHeight="1">
      <c r="A63" s="84">
        <v>40416</v>
      </c>
      <c r="B63" s="83">
        <f>IF(A63="","",WEEKDAY(A63))</f>
        <v>5</v>
      </c>
      <c r="C63" s="82" t="s">
        <v>387</v>
      </c>
      <c r="D63" s="91"/>
      <c r="E63" s="110" t="s">
        <v>386</v>
      </c>
      <c r="F63" s="79">
        <v>179</v>
      </c>
      <c r="G63" s="104" t="s">
        <v>385</v>
      </c>
      <c r="H63" s="79">
        <v>63</v>
      </c>
      <c r="I63" s="104" t="s">
        <v>384</v>
      </c>
      <c r="J63" s="79">
        <v>0</v>
      </c>
      <c r="K63" s="104"/>
      <c r="L63" s="79"/>
      <c r="M63" s="102">
        <f>SUM(F63,H63,J63,L63)</f>
        <v>242</v>
      </c>
      <c r="N63" s="86"/>
    </row>
    <row r="64" spans="1:14" s="87" customFormat="1" ht="18.75" customHeight="1">
      <c r="A64" s="100">
        <v>40417</v>
      </c>
      <c r="B64" s="99">
        <f>IF(A64="","",WEEKDAY(A64))</f>
        <v>6</v>
      </c>
      <c r="C64" s="98" t="s">
        <v>371</v>
      </c>
      <c r="D64" s="97"/>
      <c r="E64" s="203" t="s">
        <v>383</v>
      </c>
      <c r="F64" s="204"/>
      <c r="G64" s="204"/>
      <c r="H64" s="204"/>
      <c r="I64" s="204"/>
      <c r="J64" s="204"/>
      <c r="K64" s="204"/>
      <c r="L64" s="205"/>
      <c r="M64" s="96">
        <f>SUM(F64,H64,J64,L64)</f>
        <v>0</v>
      </c>
      <c r="N64" s="95" t="s">
        <v>382</v>
      </c>
    </row>
    <row r="65" spans="1:14" s="87" customFormat="1" ht="18.75" customHeight="1">
      <c r="A65" s="148">
        <v>40420</v>
      </c>
      <c r="B65" s="125">
        <f>IF(A65="","",WEEKDAY(A65))</f>
        <v>2</v>
      </c>
      <c r="C65" s="120" t="s">
        <v>371</v>
      </c>
      <c r="D65" s="81" t="s">
        <v>381</v>
      </c>
      <c r="E65" s="133" t="s">
        <v>380</v>
      </c>
      <c r="F65" s="132">
        <v>10</v>
      </c>
      <c r="G65" s="131" t="s">
        <v>379</v>
      </c>
      <c r="H65" s="132">
        <v>14</v>
      </c>
      <c r="I65" s="131" t="s">
        <v>378</v>
      </c>
      <c r="J65" s="132">
        <v>9</v>
      </c>
      <c r="K65" s="131" t="s">
        <v>377</v>
      </c>
      <c r="L65" s="130">
        <v>11</v>
      </c>
      <c r="M65" s="118">
        <f>SUM(F65,H65,J65,L65,F66,H66,J66,L66)</f>
        <v>161</v>
      </c>
      <c r="N65" s="108" t="s">
        <v>376</v>
      </c>
    </row>
    <row r="66" spans="1:14" s="87" customFormat="1" ht="18.75" customHeight="1">
      <c r="A66" s="94"/>
      <c r="B66" s="93"/>
      <c r="C66" s="92"/>
      <c r="D66" s="91"/>
      <c r="E66" s="149" t="s">
        <v>375</v>
      </c>
      <c r="F66" s="89">
        <v>0</v>
      </c>
      <c r="G66" s="115" t="s">
        <v>374</v>
      </c>
      <c r="H66" s="89">
        <v>4</v>
      </c>
      <c r="I66" s="115" t="s">
        <v>373</v>
      </c>
      <c r="J66" s="89">
        <v>64</v>
      </c>
      <c r="K66" s="115" t="s">
        <v>372</v>
      </c>
      <c r="L66" s="127">
        <v>49</v>
      </c>
      <c r="M66" s="114"/>
      <c r="N66" s="86"/>
    </row>
    <row r="67" spans="1:14" s="87" customFormat="1" ht="18.75" customHeight="1">
      <c r="A67" s="134">
        <v>40421</v>
      </c>
      <c r="B67" s="125">
        <f>IF(A67="","",WEEKDAY(A67))</f>
        <v>3</v>
      </c>
      <c r="C67" s="120" t="s">
        <v>371</v>
      </c>
      <c r="D67" s="91"/>
      <c r="E67" s="133" t="s">
        <v>370</v>
      </c>
      <c r="F67" s="132">
        <v>10</v>
      </c>
      <c r="G67" s="131" t="s">
        <v>369</v>
      </c>
      <c r="H67" s="132">
        <v>72</v>
      </c>
      <c r="I67" s="131" t="s">
        <v>368</v>
      </c>
      <c r="J67" s="132">
        <v>45</v>
      </c>
      <c r="K67" s="131" t="s">
        <v>367</v>
      </c>
      <c r="L67" s="130">
        <v>7</v>
      </c>
      <c r="M67" s="118">
        <f>SUM(F67,H67,J67,L67,F68,H68,J68,L68)</f>
        <v>214</v>
      </c>
      <c r="N67" s="86"/>
    </row>
    <row r="68" spans="1:14" s="87" customFormat="1" ht="18.75" customHeight="1">
      <c r="A68" s="94"/>
      <c r="B68" s="93"/>
      <c r="C68" s="152"/>
      <c r="D68" s="111"/>
      <c r="E68" s="149" t="s">
        <v>366</v>
      </c>
      <c r="F68" s="89">
        <v>17</v>
      </c>
      <c r="G68" s="115" t="s">
        <v>365</v>
      </c>
      <c r="H68" s="89">
        <v>10</v>
      </c>
      <c r="I68" s="115" t="s">
        <v>364</v>
      </c>
      <c r="J68" s="89">
        <v>25</v>
      </c>
      <c r="K68" s="115" t="s">
        <v>363</v>
      </c>
      <c r="L68" s="127">
        <v>28</v>
      </c>
      <c r="M68" s="114"/>
      <c r="N68" s="101"/>
    </row>
    <row r="69" spans="1:14" s="87" customFormat="1" ht="18.75" customHeight="1">
      <c r="A69" s="150">
        <v>40422</v>
      </c>
      <c r="B69" s="121">
        <f>IF(A69="","",WEEKDAY(A69))</f>
        <v>4</v>
      </c>
      <c r="C69" s="138" t="s">
        <v>237</v>
      </c>
      <c r="D69" s="63" t="s">
        <v>344</v>
      </c>
      <c r="E69" s="151" t="s">
        <v>362</v>
      </c>
      <c r="F69" s="136">
        <v>43</v>
      </c>
      <c r="G69" s="62" t="s">
        <v>361</v>
      </c>
      <c r="H69" s="136">
        <v>51</v>
      </c>
      <c r="I69" s="62" t="s">
        <v>360</v>
      </c>
      <c r="J69" s="136">
        <v>26</v>
      </c>
      <c r="K69" s="62" t="s">
        <v>359</v>
      </c>
      <c r="L69" s="136">
        <v>33</v>
      </c>
      <c r="M69" s="143">
        <f>SUM(F69,H69,J69,L69,F70,H70,J70,L70)</f>
        <v>211</v>
      </c>
      <c r="N69" s="144" t="s">
        <v>358</v>
      </c>
    </row>
    <row r="70" spans="1:14" s="87" customFormat="1" ht="18.75" customHeight="1">
      <c r="A70" s="150"/>
      <c r="B70" s="121"/>
      <c r="C70" s="92"/>
      <c r="D70" s="63"/>
      <c r="E70" s="137" t="s">
        <v>357</v>
      </c>
      <c r="F70" s="136">
        <v>33</v>
      </c>
      <c r="G70" s="62" t="s">
        <v>356</v>
      </c>
      <c r="H70" s="136">
        <v>25</v>
      </c>
      <c r="I70" s="62"/>
      <c r="J70" s="136"/>
      <c r="K70" s="62"/>
      <c r="L70" s="136"/>
      <c r="M70" s="143"/>
      <c r="N70" s="144"/>
    </row>
    <row r="71" spans="1:14" s="87" customFormat="1" ht="18.75" customHeight="1">
      <c r="A71" s="148">
        <v>40423</v>
      </c>
      <c r="B71" s="125">
        <f>IF(A71="","",WEEKDAY(A71))</f>
        <v>5</v>
      </c>
      <c r="C71" s="120" t="s">
        <v>237</v>
      </c>
      <c r="D71" s="63"/>
      <c r="E71" s="133" t="s">
        <v>355</v>
      </c>
      <c r="F71" s="132">
        <v>49</v>
      </c>
      <c r="G71" s="131" t="s">
        <v>354</v>
      </c>
      <c r="H71" s="132">
        <v>12</v>
      </c>
      <c r="I71" s="131" t="s">
        <v>353</v>
      </c>
      <c r="J71" s="132">
        <v>8</v>
      </c>
      <c r="K71" s="131" t="s">
        <v>352</v>
      </c>
      <c r="L71" s="130">
        <v>11</v>
      </c>
      <c r="M71" s="130">
        <f>SUM(F71,H71,J71,L71,F72,H72,J72,L72)</f>
        <v>164</v>
      </c>
      <c r="N71" s="144"/>
    </row>
    <row r="72" spans="1:14" s="87" customFormat="1" ht="18.75" customHeight="1">
      <c r="A72" s="145"/>
      <c r="B72" s="93"/>
      <c r="C72" s="92"/>
      <c r="D72" s="63"/>
      <c r="E72" s="149" t="s">
        <v>351</v>
      </c>
      <c r="F72" s="89">
        <v>18</v>
      </c>
      <c r="G72" s="115" t="s">
        <v>350</v>
      </c>
      <c r="H72" s="89">
        <v>56</v>
      </c>
      <c r="I72" s="115" t="s">
        <v>349</v>
      </c>
      <c r="J72" s="89">
        <v>5</v>
      </c>
      <c r="K72" s="115" t="s">
        <v>348</v>
      </c>
      <c r="L72" s="127">
        <v>5</v>
      </c>
      <c r="M72" s="127"/>
      <c r="N72" s="144"/>
    </row>
    <row r="73" spans="1:14" s="87" customFormat="1" ht="18.75" customHeight="1">
      <c r="A73" s="94">
        <v>40424</v>
      </c>
      <c r="B73" s="93">
        <f>IF(A73="","",WEEKDAY(A73))</f>
        <v>6</v>
      </c>
      <c r="C73" s="82" t="s">
        <v>230</v>
      </c>
      <c r="D73" s="91"/>
      <c r="E73" s="119" t="s">
        <v>347</v>
      </c>
      <c r="F73" s="89">
        <v>75</v>
      </c>
      <c r="G73" s="119" t="s">
        <v>346</v>
      </c>
      <c r="H73" s="89">
        <v>47</v>
      </c>
      <c r="I73" s="115" t="s">
        <v>345</v>
      </c>
      <c r="J73" s="89">
        <v>34</v>
      </c>
      <c r="K73" s="115"/>
      <c r="L73" s="89"/>
      <c r="M73" s="102">
        <f>SUM(F73,H73,J73,L73)</f>
        <v>156</v>
      </c>
      <c r="N73" s="101"/>
    </row>
    <row r="74" spans="1:14" s="87" customFormat="1" ht="18.75" customHeight="1">
      <c r="A74" s="84">
        <v>40428</v>
      </c>
      <c r="B74" s="83">
        <f>IF(A74="","",WEEKDAY(A74))</f>
        <v>3</v>
      </c>
      <c r="C74" s="82" t="s">
        <v>230</v>
      </c>
      <c r="D74" s="81" t="s">
        <v>344</v>
      </c>
      <c r="E74" s="110" t="s">
        <v>343</v>
      </c>
      <c r="F74" s="79">
        <v>93</v>
      </c>
      <c r="G74" s="104"/>
      <c r="H74" s="79"/>
      <c r="I74" s="104"/>
      <c r="J74" s="79"/>
      <c r="K74" s="104"/>
      <c r="L74" s="79"/>
      <c r="M74" s="102">
        <f>SUM(F74,H74,J74,L74)</f>
        <v>93</v>
      </c>
      <c r="N74" s="140" t="s">
        <v>342</v>
      </c>
    </row>
    <row r="75" spans="1:14" s="87" customFormat="1" ht="18.75" customHeight="1">
      <c r="A75" s="134">
        <v>40429</v>
      </c>
      <c r="B75" s="125">
        <f>IF(A75="","",WEEKDAY(A75))</f>
        <v>4</v>
      </c>
      <c r="C75" s="82" t="s">
        <v>230</v>
      </c>
      <c r="D75" s="81" t="s">
        <v>307</v>
      </c>
      <c r="E75" s="62" t="s">
        <v>341</v>
      </c>
      <c r="F75" s="132">
        <v>79</v>
      </c>
      <c r="G75" s="61" t="s">
        <v>340</v>
      </c>
      <c r="H75" s="132">
        <v>37</v>
      </c>
      <c r="I75" s="62" t="s">
        <v>339</v>
      </c>
      <c r="J75" s="132">
        <v>18</v>
      </c>
      <c r="K75" s="61" t="s">
        <v>338</v>
      </c>
      <c r="L75" s="132">
        <v>51</v>
      </c>
      <c r="M75" s="118">
        <f>SUM(F75,H75,J75,L75)</f>
        <v>185</v>
      </c>
      <c r="N75" s="108" t="s">
        <v>337</v>
      </c>
    </row>
    <row r="76" spans="1:14" s="87" customFormat="1" ht="18.75" customHeight="1">
      <c r="A76" s="148">
        <v>40430</v>
      </c>
      <c r="B76" s="125">
        <f>IF(A76="","",WEEKDAY(A76))</f>
        <v>5</v>
      </c>
      <c r="C76" s="120" t="s">
        <v>237</v>
      </c>
      <c r="D76" s="63"/>
      <c r="E76" s="147" t="s">
        <v>336</v>
      </c>
      <c r="F76" s="132">
        <v>17</v>
      </c>
      <c r="G76" s="131" t="s">
        <v>335</v>
      </c>
      <c r="H76" s="132">
        <v>45</v>
      </c>
      <c r="I76" s="146" t="s">
        <v>334</v>
      </c>
      <c r="J76" s="132">
        <v>13</v>
      </c>
      <c r="K76" s="131" t="s">
        <v>333</v>
      </c>
      <c r="L76" s="130">
        <v>43</v>
      </c>
      <c r="M76" s="130">
        <f>SUM(F76,H76,J76,L76,F77,H77,J77,L77)</f>
        <v>193</v>
      </c>
      <c r="N76" s="144"/>
    </row>
    <row r="77" spans="1:14" s="87" customFormat="1" ht="18.75" customHeight="1">
      <c r="A77" s="145"/>
      <c r="B77" s="93"/>
      <c r="C77" s="92"/>
      <c r="D77" s="63"/>
      <c r="E77" s="128" t="s">
        <v>332</v>
      </c>
      <c r="F77" s="89">
        <v>39</v>
      </c>
      <c r="G77" s="115" t="s">
        <v>331</v>
      </c>
      <c r="H77" s="89">
        <v>36</v>
      </c>
      <c r="I77" s="115"/>
      <c r="J77" s="89"/>
      <c r="K77" s="119"/>
      <c r="L77" s="127"/>
      <c r="M77" s="127"/>
      <c r="N77" s="144"/>
    </row>
    <row r="78" spans="1:14" s="87" customFormat="1" ht="18.75" customHeight="1">
      <c r="A78" s="84">
        <v>40431</v>
      </c>
      <c r="B78" s="83">
        <f>IF(A78="","",WEEKDAY(A78))</f>
        <v>6</v>
      </c>
      <c r="C78" s="82" t="s">
        <v>230</v>
      </c>
      <c r="D78" s="91"/>
      <c r="E78" s="119" t="s">
        <v>330</v>
      </c>
      <c r="F78" s="89">
        <v>143</v>
      </c>
      <c r="G78" s="115" t="s">
        <v>329</v>
      </c>
      <c r="H78" s="89">
        <v>21</v>
      </c>
      <c r="I78" s="115" t="s">
        <v>328</v>
      </c>
      <c r="J78" s="89">
        <v>19</v>
      </c>
      <c r="K78" s="119" t="s">
        <v>327</v>
      </c>
      <c r="L78" s="89">
        <v>28</v>
      </c>
      <c r="M78" s="102">
        <f>SUM(F78,H78,J78,L78)</f>
        <v>211</v>
      </c>
      <c r="N78" s="86"/>
    </row>
    <row r="79" spans="1:14" s="87" customFormat="1" ht="18.75" customHeight="1">
      <c r="A79" s="134">
        <v>40435</v>
      </c>
      <c r="B79" s="121">
        <f>IF(A79="","",WEEKDAY(A79))</f>
        <v>3</v>
      </c>
      <c r="C79" s="120" t="s">
        <v>237</v>
      </c>
      <c r="D79" s="81" t="s">
        <v>326</v>
      </c>
      <c r="E79" s="61" t="s">
        <v>325</v>
      </c>
      <c r="F79" s="136">
        <v>7</v>
      </c>
      <c r="G79" s="62" t="s">
        <v>324</v>
      </c>
      <c r="H79" s="136">
        <v>52</v>
      </c>
      <c r="I79" s="62" t="s">
        <v>323</v>
      </c>
      <c r="J79" s="136">
        <v>21</v>
      </c>
      <c r="K79" s="62" t="s">
        <v>322</v>
      </c>
      <c r="L79" s="136">
        <v>44</v>
      </c>
      <c r="M79" s="143">
        <f>SUM(F79,H79,J79,L79,F80,H80,J80,L80)</f>
        <v>242</v>
      </c>
      <c r="N79" s="108" t="s">
        <v>321</v>
      </c>
    </row>
    <row r="80" spans="1:14" s="87" customFormat="1" ht="18.75" customHeight="1">
      <c r="A80" s="94"/>
      <c r="B80" s="93"/>
      <c r="C80" s="92"/>
      <c r="D80" s="91"/>
      <c r="E80" s="62" t="s">
        <v>320</v>
      </c>
      <c r="F80" s="136">
        <v>19</v>
      </c>
      <c r="G80" s="62" t="s">
        <v>319</v>
      </c>
      <c r="H80" s="136">
        <v>51</v>
      </c>
      <c r="I80" s="62" t="s">
        <v>318</v>
      </c>
      <c r="J80" s="136">
        <v>48</v>
      </c>
      <c r="K80" s="62"/>
      <c r="L80" s="136"/>
      <c r="M80" s="114"/>
      <c r="N80" s="86"/>
    </row>
    <row r="81" spans="1:14" s="87" customFormat="1" ht="18.75" customHeight="1">
      <c r="A81" s="124">
        <v>40436</v>
      </c>
      <c r="B81" s="121">
        <f aca="true" t="shared" si="5" ref="B81:B87">IF(A81="","",WEEKDAY(A81))</f>
        <v>4</v>
      </c>
      <c r="C81" s="120" t="s">
        <v>237</v>
      </c>
      <c r="D81" s="91"/>
      <c r="E81" s="105" t="s">
        <v>317</v>
      </c>
      <c r="F81" s="79">
        <v>184</v>
      </c>
      <c r="G81" s="104" t="s">
        <v>316</v>
      </c>
      <c r="H81" s="79">
        <v>27</v>
      </c>
      <c r="I81" s="104" t="s">
        <v>315</v>
      </c>
      <c r="J81" s="79">
        <v>25</v>
      </c>
      <c r="K81" s="104"/>
      <c r="L81" s="103"/>
      <c r="M81" s="118">
        <f aca="true" t="shared" si="6" ref="M81:M86">SUM(F81,H81,J81,L81)</f>
        <v>236</v>
      </c>
      <c r="N81" s="86"/>
    </row>
    <row r="82" spans="1:14" s="87" customFormat="1" ht="18.75" customHeight="1">
      <c r="A82" s="84">
        <v>40437</v>
      </c>
      <c r="B82" s="83">
        <f t="shared" si="5"/>
        <v>5</v>
      </c>
      <c r="C82" s="82" t="s">
        <v>230</v>
      </c>
      <c r="D82" s="142" t="s">
        <v>312</v>
      </c>
      <c r="E82" s="119" t="s">
        <v>314</v>
      </c>
      <c r="F82" s="89">
        <v>55</v>
      </c>
      <c r="G82" s="115"/>
      <c r="H82" s="89"/>
      <c r="I82" s="115"/>
      <c r="J82" s="89"/>
      <c r="K82" s="115"/>
      <c r="L82" s="89"/>
      <c r="M82" s="102">
        <f t="shared" si="6"/>
        <v>55</v>
      </c>
      <c r="N82" s="140" t="s">
        <v>313</v>
      </c>
    </row>
    <row r="83" spans="1:14" s="87" customFormat="1" ht="18.75" customHeight="1">
      <c r="A83" s="84">
        <v>40438</v>
      </c>
      <c r="B83" s="83">
        <f t="shared" si="5"/>
        <v>6</v>
      </c>
      <c r="C83" s="82" t="s">
        <v>230</v>
      </c>
      <c r="D83" s="141" t="s">
        <v>312</v>
      </c>
      <c r="E83" s="119" t="s">
        <v>311</v>
      </c>
      <c r="F83" s="79">
        <v>3</v>
      </c>
      <c r="G83" s="115" t="s">
        <v>310</v>
      </c>
      <c r="H83" s="79">
        <v>87</v>
      </c>
      <c r="I83" s="115"/>
      <c r="J83" s="79"/>
      <c r="K83" s="115"/>
      <c r="L83" s="79"/>
      <c r="M83" s="102">
        <f t="shared" si="6"/>
        <v>90</v>
      </c>
      <c r="N83" s="140" t="s">
        <v>309</v>
      </c>
    </row>
    <row r="84" spans="1:14" s="87" customFormat="1" ht="18.75" customHeight="1">
      <c r="A84" s="100">
        <v>40443</v>
      </c>
      <c r="B84" s="99">
        <f t="shared" si="5"/>
        <v>4</v>
      </c>
      <c r="C84" s="98" t="s">
        <v>237</v>
      </c>
      <c r="D84" s="97"/>
      <c r="E84" s="203" t="s">
        <v>308</v>
      </c>
      <c r="F84" s="204"/>
      <c r="G84" s="204"/>
      <c r="H84" s="204"/>
      <c r="I84" s="204"/>
      <c r="J84" s="204"/>
      <c r="K84" s="204"/>
      <c r="L84" s="205"/>
      <c r="M84" s="96">
        <f t="shared" si="6"/>
        <v>0</v>
      </c>
      <c r="N84" s="95" t="s">
        <v>155</v>
      </c>
    </row>
    <row r="85" spans="1:14" s="87" customFormat="1" ht="18.75" customHeight="1">
      <c r="A85" s="124">
        <v>40449</v>
      </c>
      <c r="B85" s="83">
        <f t="shared" si="5"/>
        <v>3</v>
      </c>
      <c r="C85" s="82" t="s">
        <v>230</v>
      </c>
      <c r="D85" s="91" t="s">
        <v>307</v>
      </c>
      <c r="E85" s="115" t="s">
        <v>306</v>
      </c>
      <c r="F85" s="79">
        <v>28</v>
      </c>
      <c r="G85" s="115" t="s">
        <v>305</v>
      </c>
      <c r="H85" s="79">
        <v>21</v>
      </c>
      <c r="I85" s="115" t="s">
        <v>304</v>
      </c>
      <c r="J85" s="79">
        <v>33</v>
      </c>
      <c r="K85" s="115" t="s">
        <v>303</v>
      </c>
      <c r="L85" s="79">
        <v>58</v>
      </c>
      <c r="M85" s="102">
        <f t="shared" si="6"/>
        <v>140</v>
      </c>
      <c r="N85" s="108" t="s">
        <v>155</v>
      </c>
    </row>
    <row r="86" spans="1:14" s="87" customFormat="1" ht="18.75" customHeight="1">
      <c r="A86" s="134">
        <v>40450</v>
      </c>
      <c r="B86" s="125">
        <f t="shared" si="5"/>
        <v>4</v>
      </c>
      <c r="C86" s="82" t="s">
        <v>230</v>
      </c>
      <c r="D86" s="111"/>
      <c r="E86" s="110" t="s">
        <v>302</v>
      </c>
      <c r="F86" s="79">
        <v>33</v>
      </c>
      <c r="G86" s="104" t="s">
        <v>301</v>
      </c>
      <c r="H86" s="79">
        <v>52</v>
      </c>
      <c r="I86" s="104" t="s">
        <v>300</v>
      </c>
      <c r="J86" s="79">
        <v>19</v>
      </c>
      <c r="K86" s="115"/>
      <c r="L86" s="79"/>
      <c r="M86" s="102">
        <f t="shared" si="6"/>
        <v>104</v>
      </c>
      <c r="N86" s="101"/>
    </row>
    <row r="87" spans="1:14" s="87" customFormat="1" ht="18.75" customHeight="1">
      <c r="A87" s="134">
        <v>40451</v>
      </c>
      <c r="B87" s="125">
        <f t="shared" si="5"/>
        <v>5</v>
      </c>
      <c r="C87" s="120" t="s">
        <v>237</v>
      </c>
      <c r="D87" s="109" t="s">
        <v>299</v>
      </c>
      <c r="E87" s="133" t="s">
        <v>298</v>
      </c>
      <c r="F87" s="132">
        <v>16</v>
      </c>
      <c r="G87" s="131" t="s">
        <v>297</v>
      </c>
      <c r="H87" s="132">
        <v>12</v>
      </c>
      <c r="I87" s="131" t="s">
        <v>296</v>
      </c>
      <c r="J87" s="132">
        <v>3</v>
      </c>
      <c r="K87" s="131" t="s">
        <v>295</v>
      </c>
      <c r="L87" s="130">
        <v>7</v>
      </c>
      <c r="M87" s="130">
        <f>SUM(F87,H87,J87,L87,F88,H88,J88,L88,F89,H89,J89,L89)</f>
        <v>214</v>
      </c>
      <c r="N87" s="108" t="s">
        <v>294</v>
      </c>
    </row>
    <row r="88" spans="1:14" s="87" customFormat="1" ht="19.5" customHeight="1">
      <c r="A88" s="124"/>
      <c r="B88" s="121"/>
      <c r="C88" s="139"/>
      <c r="D88" s="129"/>
      <c r="E88" s="137" t="s">
        <v>293</v>
      </c>
      <c r="F88" s="136">
        <v>28</v>
      </c>
      <c r="G88" s="62" t="s">
        <v>292</v>
      </c>
      <c r="H88" s="136">
        <v>68</v>
      </c>
      <c r="I88" s="62" t="s">
        <v>291</v>
      </c>
      <c r="J88" s="136">
        <v>7</v>
      </c>
      <c r="K88" s="62" t="s">
        <v>290</v>
      </c>
      <c r="L88" s="135">
        <v>54</v>
      </c>
      <c r="M88" s="135"/>
      <c r="N88" s="86" t="s">
        <v>289</v>
      </c>
    </row>
    <row r="89" spans="1:14" s="87" customFormat="1" ht="18.75" customHeight="1">
      <c r="A89" s="124"/>
      <c r="B89" s="121"/>
      <c r="C89" s="138"/>
      <c r="D89" s="129"/>
      <c r="E89" s="137" t="s">
        <v>288</v>
      </c>
      <c r="F89" s="136">
        <v>2</v>
      </c>
      <c r="G89" s="62" t="s">
        <v>287</v>
      </c>
      <c r="H89" s="136">
        <v>8</v>
      </c>
      <c r="I89" s="115" t="s">
        <v>286</v>
      </c>
      <c r="J89" s="89">
        <v>9</v>
      </c>
      <c r="K89" s="62"/>
      <c r="L89" s="135"/>
      <c r="M89" s="135"/>
      <c r="N89" s="86"/>
    </row>
    <row r="90" spans="1:14" ht="18.75" customHeight="1">
      <c r="A90" s="134">
        <v>40452</v>
      </c>
      <c r="B90" s="125">
        <f>IF(A90="","",WEEKDAY(A90))</f>
        <v>6</v>
      </c>
      <c r="C90" s="120" t="s">
        <v>237</v>
      </c>
      <c r="D90" s="129"/>
      <c r="E90" s="133" t="s">
        <v>285</v>
      </c>
      <c r="F90" s="132">
        <v>38</v>
      </c>
      <c r="G90" s="131" t="s">
        <v>284</v>
      </c>
      <c r="H90" s="132">
        <v>10</v>
      </c>
      <c r="I90" s="131" t="s">
        <v>283</v>
      </c>
      <c r="J90" s="132">
        <v>13</v>
      </c>
      <c r="K90" s="131" t="s">
        <v>282</v>
      </c>
      <c r="L90" s="130">
        <v>87</v>
      </c>
      <c r="M90" s="130">
        <f>SUM(F90,H90,J90,L90,F91,H91,J91,L91)</f>
        <v>240</v>
      </c>
      <c r="N90" s="86"/>
    </row>
    <row r="91" spans="1:14" ht="18.75" customHeight="1">
      <c r="A91" s="124"/>
      <c r="B91" s="121"/>
      <c r="C91" s="92"/>
      <c r="D91" s="129"/>
      <c r="E91" s="128" t="s">
        <v>281</v>
      </c>
      <c r="F91" s="89">
        <v>34</v>
      </c>
      <c r="G91" s="115" t="s">
        <v>280</v>
      </c>
      <c r="H91" s="89">
        <v>11</v>
      </c>
      <c r="I91" s="115" t="s">
        <v>279</v>
      </c>
      <c r="J91" s="89">
        <v>18</v>
      </c>
      <c r="K91" s="115" t="s">
        <v>278</v>
      </c>
      <c r="L91" s="127">
        <v>29</v>
      </c>
      <c r="M91" s="127"/>
      <c r="N91" s="86"/>
    </row>
    <row r="92" spans="1:14" ht="18.75" customHeight="1">
      <c r="A92" s="112">
        <v>40456</v>
      </c>
      <c r="B92" s="83">
        <f>IF(A92="","",WEEKDAY(A92))</f>
        <v>3</v>
      </c>
      <c r="C92" s="82" t="s">
        <v>237</v>
      </c>
      <c r="D92" s="109" t="s">
        <v>277</v>
      </c>
      <c r="E92" s="119" t="s">
        <v>276</v>
      </c>
      <c r="F92" s="89">
        <v>75</v>
      </c>
      <c r="G92" s="115" t="s">
        <v>275</v>
      </c>
      <c r="H92" s="89">
        <v>66</v>
      </c>
      <c r="I92" s="115"/>
      <c r="J92" s="89"/>
      <c r="K92" s="115"/>
      <c r="L92" s="89"/>
      <c r="M92" s="102">
        <f>SUM(F92,H92,J92,L92)</f>
        <v>141</v>
      </c>
      <c r="N92" s="108" t="s">
        <v>274</v>
      </c>
    </row>
    <row r="93" spans="1:14" ht="18.75" customHeight="1">
      <c r="A93" s="112">
        <v>40457</v>
      </c>
      <c r="B93" s="83">
        <f>IF(A93="","",WEEKDAY(A93))</f>
        <v>4</v>
      </c>
      <c r="C93" s="82" t="s">
        <v>237</v>
      </c>
      <c r="D93" s="126"/>
      <c r="E93" s="119" t="s">
        <v>273</v>
      </c>
      <c r="F93" s="79">
        <v>68</v>
      </c>
      <c r="G93" s="115" t="s">
        <v>272</v>
      </c>
      <c r="H93" s="79">
        <v>71</v>
      </c>
      <c r="I93" s="115" t="s">
        <v>271</v>
      </c>
      <c r="J93" s="79">
        <v>59</v>
      </c>
      <c r="K93" s="115"/>
      <c r="L93" s="79"/>
      <c r="M93" s="102">
        <f>SUM(F93,H93,J93,L93)</f>
        <v>198</v>
      </c>
      <c r="N93" s="86"/>
    </row>
    <row r="94" spans="1:14" ht="18.75" customHeight="1">
      <c r="A94" s="84">
        <v>40458</v>
      </c>
      <c r="B94" s="83">
        <f>IF(A94="","",WEEKDAY(A94))</f>
        <v>5</v>
      </c>
      <c r="C94" s="82" t="s">
        <v>237</v>
      </c>
      <c r="D94" s="106"/>
      <c r="E94" s="119" t="s">
        <v>270</v>
      </c>
      <c r="F94" s="79">
        <v>56</v>
      </c>
      <c r="G94" s="115" t="s">
        <v>269</v>
      </c>
      <c r="H94" s="79">
        <v>64</v>
      </c>
      <c r="I94" s="115"/>
      <c r="J94" s="79"/>
      <c r="K94" s="115"/>
      <c r="L94" s="79"/>
      <c r="M94" s="102">
        <f>SUM(F94,H94,J94,L94)</f>
        <v>120</v>
      </c>
      <c r="N94" s="86"/>
    </row>
    <row r="95" spans="1:14" ht="18.75" customHeight="1">
      <c r="A95" s="112">
        <v>40464</v>
      </c>
      <c r="B95" s="83">
        <f>IF(A95="","",WEEKDAY(A95))</f>
        <v>4</v>
      </c>
      <c r="C95" s="82" t="s">
        <v>230</v>
      </c>
      <c r="D95" s="123" t="s">
        <v>268</v>
      </c>
      <c r="E95" s="105" t="s">
        <v>267</v>
      </c>
      <c r="F95" s="79">
        <v>22</v>
      </c>
      <c r="G95" s="104" t="s">
        <v>266</v>
      </c>
      <c r="H95" s="79">
        <v>9</v>
      </c>
      <c r="I95" s="104" t="s">
        <v>265</v>
      </c>
      <c r="J95" s="79">
        <v>53</v>
      </c>
      <c r="K95" s="110" t="s">
        <v>264</v>
      </c>
      <c r="L95" s="79">
        <v>21</v>
      </c>
      <c r="M95" s="102">
        <f>SUM(F95,H95,J95,L95)</f>
        <v>105</v>
      </c>
      <c r="N95" s="108" t="s">
        <v>263</v>
      </c>
    </row>
    <row r="96" spans="1:14" ht="18.75" customHeight="1">
      <c r="A96" s="122">
        <v>40465</v>
      </c>
      <c r="B96" s="125">
        <f>IF(A96="","",WEEKDAY(A96))</f>
        <v>5</v>
      </c>
      <c r="C96" s="120" t="s">
        <v>237</v>
      </c>
      <c r="D96" s="91"/>
      <c r="E96" s="104" t="s">
        <v>262</v>
      </c>
      <c r="F96" s="79">
        <v>27</v>
      </c>
      <c r="G96" s="104" t="s">
        <v>261</v>
      </c>
      <c r="H96" s="79">
        <v>13</v>
      </c>
      <c r="I96" s="110" t="s">
        <v>260</v>
      </c>
      <c r="J96" s="79">
        <v>38</v>
      </c>
      <c r="K96" s="104" t="s">
        <v>259</v>
      </c>
      <c r="L96" s="79">
        <v>28</v>
      </c>
      <c r="M96" s="118">
        <f>SUM(F96,H96,J96,L96,F97)</f>
        <v>124</v>
      </c>
      <c r="N96" s="86" t="s">
        <v>250</v>
      </c>
    </row>
    <row r="97" spans="1:14" ht="18.75" customHeight="1">
      <c r="A97" s="117"/>
      <c r="B97" s="93"/>
      <c r="C97" s="92"/>
      <c r="D97" s="91"/>
      <c r="E97" s="104" t="s">
        <v>258</v>
      </c>
      <c r="F97" s="79">
        <v>18</v>
      </c>
      <c r="G97" s="104"/>
      <c r="H97" s="79"/>
      <c r="I97" s="104"/>
      <c r="J97" s="79"/>
      <c r="K97" s="104"/>
      <c r="L97" s="79"/>
      <c r="M97" s="114"/>
      <c r="N97" s="113"/>
    </row>
    <row r="98" spans="1:14" ht="18.75" customHeight="1">
      <c r="A98" s="112">
        <v>40466</v>
      </c>
      <c r="B98" s="83">
        <f>IF(A98="","",WEEKDAY(A98))</f>
        <v>6</v>
      </c>
      <c r="C98" s="82" t="s">
        <v>230</v>
      </c>
      <c r="D98" s="111"/>
      <c r="E98" s="110" t="s">
        <v>244</v>
      </c>
      <c r="F98" s="79">
        <v>154</v>
      </c>
      <c r="G98" s="104"/>
      <c r="H98" s="79"/>
      <c r="I98" s="104"/>
      <c r="J98" s="79"/>
      <c r="K98" s="104"/>
      <c r="L98" s="79"/>
      <c r="M98" s="102">
        <f>SUM(F98,H98,J98,L98)</f>
        <v>154</v>
      </c>
      <c r="N98" s="101" t="s">
        <v>243</v>
      </c>
    </row>
    <row r="99" spans="1:14" ht="18.75" customHeight="1">
      <c r="A99" s="124">
        <v>40470</v>
      </c>
      <c r="B99" s="121">
        <f>IF(A99="","",WEEKDAY(A99))</f>
        <v>3</v>
      </c>
      <c r="C99" s="120" t="s">
        <v>237</v>
      </c>
      <c r="D99" s="123" t="s">
        <v>257</v>
      </c>
      <c r="E99" s="119" t="s">
        <v>256</v>
      </c>
      <c r="F99" s="79">
        <v>34</v>
      </c>
      <c r="G99" s="115" t="s">
        <v>255</v>
      </c>
      <c r="H99" s="79">
        <v>18</v>
      </c>
      <c r="I99" s="104" t="s">
        <v>254</v>
      </c>
      <c r="J99" s="79">
        <v>17</v>
      </c>
      <c r="K99" s="104" t="s">
        <v>253</v>
      </c>
      <c r="L99" s="79">
        <v>8</v>
      </c>
      <c r="M99" s="118">
        <f>SUM(F99,H99,J99,L99,F100)</f>
        <v>98</v>
      </c>
      <c r="N99" s="108" t="s">
        <v>252</v>
      </c>
    </row>
    <row r="100" spans="1:14" s="87" customFormat="1" ht="18.75" customHeight="1">
      <c r="A100" s="117"/>
      <c r="B100" s="93"/>
      <c r="C100" s="92"/>
      <c r="D100" s="91"/>
      <c r="E100" s="110" t="s">
        <v>251</v>
      </c>
      <c r="F100" s="79">
        <v>21</v>
      </c>
      <c r="G100" s="104"/>
      <c r="H100" s="79"/>
      <c r="I100" s="115"/>
      <c r="J100" s="79"/>
      <c r="K100" s="115"/>
      <c r="L100" s="79"/>
      <c r="M100" s="114"/>
      <c r="N100" s="86" t="s">
        <v>250</v>
      </c>
    </row>
    <row r="101" spans="1:14" s="87" customFormat="1" ht="18.75" customHeight="1">
      <c r="A101" s="122">
        <v>40471</v>
      </c>
      <c r="B101" s="121">
        <f>IF(A101="","",WEEKDAY(A101))</f>
        <v>4</v>
      </c>
      <c r="C101" s="120" t="s">
        <v>237</v>
      </c>
      <c r="D101" s="116"/>
      <c r="E101" s="104" t="s">
        <v>249</v>
      </c>
      <c r="F101" s="79">
        <v>10</v>
      </c>
      <c r="G101" s="115" t="s">
        <v>248</v>
      </c>
      <c r="H101" s="79">
        <v>37</v>
      </c>
      <c r="I101" s="119" t="s">
        <v>247</v>
      </c>
      <c r="J101" s="79">
        <v>13</v>
      </c>
      <c r="K101" s="115" t="s">
        <v>246</v>
      </c>
      <c r="L101" s="79">
        <v>17</v>
      </c>
      <c r="M101" s="118">
        <f>SUM(F101,H101,J101,L101,F102)</f>
        <v>111</v>
      </c>
      <c r="N101" s="86"/>
    </row>
    <row r="102" spans="1:14" s="87" customFormat="1" ht="18.75" customHeight="1">
      <c r="A102" s="117"/>
      <c r="B102" s="93"/>
      <c r="C102" s="92"/>
      <c r="D102" s="116"/>
      <c r="E102" s="115" t="s">
        <v>245</v>
      </c>
      <c r="F102" s="79">
        <v>34</v>
      </c>
      <c r="G102" s="115"/>
      <c r="H102" s="79"/>
      <c r="I102" s="115"/>
      <c r="J102" s="79"/>
      <c r="K102" s="115"/>
      <c r="L102" s="79"/>
      <c r="M102" s="114"/>
      <c r="N102" s="113"/>
    </row>
    <row r="103" spans="1:14" s="87" customFormat="1" ht="18.75" customHeight="1">
      <c r="A103" s="112">
        <v>40472</v>
      </c>
      <c r="B103" s="83">
        <f aca="true" t="shared" si="7" ref="B103:B110">IF(A103="","",WEEKDAY(A103))</f>
        <v>5</v>
      </c>
      <c r="C103" s="82" t="s">
        <v>230</v>
      </c>
      <c r="D103" s="111"/>
      <c r="E103" s="110" t="s">
        <v>244</v>
      </c>
      <c r="F103" s="79">
        <v>188</v>
      </c>
      <c r="G103" s="104"/>
      <c r="H103" s="79"/>
      <c r="I103" s="104"/>
      <c r="J103" s="79"/>
      <c r="K103" s="104"/>
      <c r="L103" s="79"/>
      <c r="M103" s="102">
        <f aca="true" t="shared" si="8" ref="M103:M110">SUM(F103,H103,J103,L103)</f>
        <v>188</v>
      </c>
      <c r="N103" s="101" t="s">
        <v>243</v>
      </c>
    </row>
    <row r="104" spans="1:14" s="87" customFormat="1" ht="18.75" customHeight="1">
      <c r="A104" s="84">
        <v>40477</v>
      </c>
      <c r="B104" s="83">
        <f t="shared" si="7"/>
        <v>3</v>
      </c>
      <c r="C104" s="82" t="s">
        <v>237</v>
      </c>
      <c r="D104" s="109" t="s">
        <v>242</v>
      </c>
      <c r="E104" s="105" t="s">
        <v>241</v>
      </c>
      <c r="F104" s="79">
        <v>59</v>
      </c>
      <c r="G104" s="104" t="s">
        <v>240</v>
      </c>
      <c r="H104" s="79">
        <v>116</v>
      </c>
      <c r="I104" s="104" t="s">
        <v>239</v>
      </c>
      <c r="J104" s="79">
        <v>63</v>
      </c>
      <c r="K104" s="104"/>
      <c r="L104" s="103"/>
      <c r="M104" s="102">
        <f t="shared" si="8"/>
        <v>238</v>
      </c>
      <c r="N104" s="108" t="s">
        <v>238</v>
      </c>
    </row>
    <row r="105" spans="1:14" s="87" customFormat="1" ht="18.75" customHeight="1">
      <c r="A105" s="107">
        <v>40478</v>
      </c>
      <c r="B105" s="83">
        <f t="shared" si="7"/>
        <v>4</v>
      </c>
      <c r="C105" s="82" t="s">
        <v>237</v>
      </c>
      <c r="D105" s="106"/>
      <c r="E105" s="105" t="s">
        <v>236</v>
      </c>
      <c r="F105" s="79">
        <v>134</v>
      </c>
      <c r="G105" s="104" t="s">
        <v>235</v>
      </c>
      <c r="H105" s="79">
        <v>88</v>
      </c>
      <c r="I105" s="104"/>
      <c r="J105" s="79"/>
      <c r="K105" s="104"/>
      <c r="L105" s="103"/>
      <c r="M105" s="102">
        <f t="shared" si="8"/>
        <v>222</v>
      </c>
      <c r="N105" s="101"/>
    </row>
    <row r="106" spans="1:14" s="87" customFormat="1" ht="18.75" customHeight="1">
      <c r="A106" s="94">
        <v>40499</v>
      </c>
      <c r="B106" s="93">
        <f t="shared" si="7"/>
        <v>4</v>
      </c>
      <c r="C106" s="92" t="s">
        <v>230</v>
      </c>
      <c r="D106" s="91"/>
      <c r="E106" s="90" t="s">
        <v>229</v>
      </c>
      <c r="F106" s="89"/>
      <c r="G106" s="206" t="s">
        <v>234</v>
      </c>
      <c r="H106" s="207"/>
      <c r="I106" s="207"/>
      <c r="J106" s="207"/>
      <c r="K106" s="207"/>
      <c r="L106" s="207"/>
      <c r="M106" s="88">
        <f t="shared" si="8"/>
        <v>0</v>
      </c>
      <c r="N106" s="85" t="s">
        <v>155</v>
      </c>
    </row>
    <row r="107" spans="1:14" ht="18.75" customHeight="1">
      <c r="A107" s="84">
        <v>40500</v>
      </c>
      <c r="B107" s="83">
        <f t="shared" si="7"/>
        <v>5</v>
      </c>
      <c r="C107" s="82" t="s">
        <v>230</v>
      </c>
      <c r="D107" s="81"/>
      <c r="E107" s="80" t="s">
        <v>229</v>
      </c>
      <c r="F107" s="79"/>
      <c r="G107" s="206" t="s">
        <v>233</v>
      </c>
      <c r="H107" s="207"/>
      <c r="I107" s="207"/>
      <c r="J107" s="207"/>
      <c r="K107" s="207"/>
      <c r="L107" s="207"/>
      <c r="M107" s="78">
        <f t="shared" si="8"/>
        <v>0</v>
      </c>
      <c r="N107" s="86"/>
    </row>
    <row r="108" spans="1:14" ht="18.75" customHeight="1">
      <c r="A108" s="84">
        <v>40506</v>
      </c>
      <c r="B108" s="83">
        <f t="shared" si="7"/>
        <v>4</v>
      </c>
      <c r="C108" s="82" t="s">
        <v>230</v>
      </c>
      <c r="D108" s="81"/>
      <c r="E108" s="80" t="s">
        <v>229</v>
      </c>
      <c r="F108" s="79"/>
      <c r="G108" s="206" t="s">
        <v>232</v>
      </c>
      <c r="H108" s="207"/>
      <c r="I108" s="207"/>
      <c r="J108" s="207"/>
      <c r="K108" s="207"/>
      <c r="L108" s="207"/>
      <c r="M108" s="78">
        <f t="shared" si="8"/>
        <v>0</v>
      </c>
      <c r="N108" s="85"/>
    </row>
    <row r="109" spans="1:14" ht="18.75" customHeight="1">
      <c r="A109" s="84">
        <v>40507</v>
      </c>
      <c r="B109" s="83">
        <f t="shared" si="7"/>
        <v>5</v>
      </c>
      <c r="C109" s="82" t="s">
        <v>230</v>
      </c>
      <c r="D109" s="81"/>
      <c r="E109" s="80" t="s">
        <v>229</v>
      </c>
      <c r="F109" s="79"/>
      <c r="G109" s="206" t="s">
        <v>231</v>
      </c>
      <c r="H109" s="207"/>
      <c r="I109" s="207"/>
      <c r="J109" s="207"/>
      <c r="K109" s="207"/>
      <c r="L109" s="207"/>
      <c r="M109" s="78">
        <f t="shared" si="8"/>
        <v>0</v>
      </c>
      <c r="N109" s="77"/>
    </row>
    <row r="110" spans="1:14" ht="18.75" customHeight="1" thickBot="1">
      <c r="A110" s="76">
        <v>40508</v>
      </c>
      <c r="B110" s="75">
        <f t="shared" si="7"/>
        <v>6</v>
      </c>
      <c r="C110" s="74" t="s">
        <v>230</v>
      </c>
      <c r="D110" s="73"/>
      <c r="E110" s="72" t="s">
        <v>229</v>
      </c>
      <c r="F110" s="71"/>
      <c r="G110" s="208" t="s">
        <v>228</v>
      </c>
      <c r="H110" s="209"/>
      <c r="I110" s="209"/>
      <c r="J110" s="209"/>
      <c r="K110" s="209"/>
      <c r="L110" s="209"/>
      <c r="M110" s="70">
        <f t="shared" si="8"/>
        <v>0</v>
      </c>
      <c r="N110" s="69"/>
    </row>
    <row r="111" spans="1:14" ht="18.75" customHeight="1">
      <c r="A111" s="61"/>
      <c r="B111" s="64"/>
      <c r="C111" s="61"/>
      <c r="D111" s="63"/>
      <c r="E111" s="61"/>
      <c r="F111" s="62"/>
      <c r="G111" s="62"/>
      <c r="H111" s="62"/>
      <c r="I111" s="62"/>
      <c r="J111" s="62"/>
      <c r="K111" s="62"/>
      <c r="L111" s="62" t="s">
        <v>227</v>
      </c>
      <c r="M111" s="68">
        <f>SUM(M2:M110)</f>
        <v>10386</v>
      </c>
      <c r="N111" s="61"/>
    </row>
    <row r="112" spans="1:14" ht="18.75" customHeight="1">
      <c r="A112" s="61"/>
      <c r="B112" s="64"/>
      <c r="C112" s="67"/>
      <c r="D112" s="63"/>
      <c r="E112" s="63" t="s">
        <v>226</v>
      </c>
      <c r="F112" s="62">
        <v>40</v>
      </c>
      <c r="G112" s="62" t="s">
        <v>219</v>
      </c>
      <c r="H112" s="62"/>
      <c r="I112" s="62"/>
      <c r="J112" s="62"/>
      <c r="K112" s="62"/>
      <c r="L112" s="62" t="s">
        <v>225</v>
      </c>
      <c r="M112" s="65">
        <f>M113-M111</f>
        <v>7444</v>
      </c>
      <c r="N112" s="61"/>
    </row>
    <row r="113" spans="1:14" ht="18.75" customHeight="1">
      <c r="A113" s="61"/>
      <c r="B113" s="64"/>
      <c r="C113" s="66" t="s">
        <v>224</v>
      </c>
      <c r="E113" s="63" t="s">
        <v>223</v>
      </c>
      <c r="F113" s="62">
        <v>10</v>
      </c>
      <c r="G113" s="62" t="s">
        <v>219</v>
      </c>
      <c r="H113" s="62"/>
      <c r="I113" s="62"/>
      <c r="J113" s="62"/>
      <c r="K113" s="62"/>
      <c r="L113" s="62" t="s">
        <v>222</v>
      </c>
      <c r="M113" s="65">
        <v>17830</v>
      </c>
      <c r="N113" s="61"/>
    </row>
    <row r="114" spans="1:14" ht="18.75" customHeight="1">
      <c r="A114" s="61"/>
      <c r="B114" s="64"/>
      <c r="C114" s="61"/>
      <c r="D114" s="63"/>
      <c r="E114" s="63" t="s">
        <v>221</v>
      </c>
      <c r="F114" s="62">
        <v>18</v>
      </c>
      <c r="G114" s="62" t="s">
        <v>219</v>
      </c>
      <c r="H114" s="62"/>
      <c r="I114" s="62"/>
      <c r="J114" s="62"/>
      <c r="K114" s="62"/>
      <c r="L114" s="62"/>
      <c r="M114" s="62"/>
      <c r="N114" s="61"/>
    </row>
    <row r="115" spans="1:14" ht="18.75" customHeight="1">
      <c r="A115" s="61"/>
      <c r="B115" s="64"/>
      <c r="C115" s="61"/>
      <c r="D115" s="63"/>
      <c r="E115" s="63" t="s">
        <v>220</v>
      </c>
      <c r="F115" s="62">
        <v>12</v>
      </c>
      <c r="G115" s="62" t="s">
        <v>219</v>
      </c>
      <c r="H115" s="62"/>
      <c r="I115" s="62"/>
      <c r="J115" s="62"/>
      <c r="K115" s="62"/>
      <c r="L115" s="62"/>
      <c r="M115" s="62"/>
      <c r="N115" s="61"/>
    </row>
    <row r="116" ht="18.75" customHeight="1"/>
  </sheetData>
  <sheetProtection/>
  <mergeCells count="10">
    <mergeCell ref="E84:L84"/>
    <mergeCell ref="G109:L109"/>
    <mergeCell ref="G110:L110"/>
    <mergeCell ref="E1:L1"/>
    <mergeCell ref="G106:L106"/>
    <mergeCell ref="G107:L107"/>
    <mergeCell ref="G108:L108"/>
    <mergeCell ref="E25:L25"/>
    <mergeCell ref="E56:L56"/>
    <mergeCell ref="E64:L64"/>
  </mergeCells>
  <printOptions horizontalCentered="1"/>
  <pageMargins left="0.5905511811023623" right="0.5905511811023623" top="0.7874015748031497" bottom="0.3937007874015748" header="0.5118110236220472" footer="0.5118110236220472"/>
  <pageSetup fitToHeight="2" horizontalDpi="600" verticalDpi="600" orientation="portrait" paperSize="9" scale="74" r:id="rId2"/>
  <headerFooter alignWithMargins="0">
    <oddHeader>&amp;C&amp;14&amp;EＨ２２年度　特定健診日程表&amp;R&amp;D</oddHeader>
    <oddFooter>&amp;C&amp;P</oddFooter>
  </headerFooter>
  <rowBreaks count="1" manualBreakCount="1">
    <brk id="58"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7">
      <selection activeCell="A1" sqref="A1:G1"/>
    </sheetView>
  </sheetViews>
  <sheetFormatPr defaultColWidth="9.00390625" defaultRowHeight="13.5"/>
  <cols>
    <col min="2" max="2" width="2.625" style="0" customWidth="1"/>
    <col min="3" max="3" width="20.50390625" style="0" bestFit="1" customWidth="1"/>
    <col min="4" max="4" width="30.625" style="0" customWidth="1"/>
    <col min="5" max="6" width="25.625" style="0" customWidth="1"/>
    <col min="7" max="7" width="2.625" style="0" customWidth="1"/>
  </cols>
  <sheetData>
    <row r="1" spans="1:7" ht="30.75">
      <c r="A1" s="219" t="s">
        <v>209</v>
      </c>
      <c r="B1" s="219"/>
      <c r="C1" s="219"/>
      <c r="D1" s="219"/>
      <c r="E1" s="220"/>
      <c r="F1" s="220"/>
      <c r="G1" s="220"/>
    </row>
    <row r="2" spans="1:7" ht="30.75">
      <c r="A2" s="219" t="s">
        <v>133</v>
      </c>
      <c r="B2" s="219"/>
      <c r="C2" s="219"/>
      <c r="D2" s="219"/>
      <c r="E2" s="220"/>
      <c r="F2" s="220"/>
      <c r="G2" s="220"/>
    </row>
    <row r="4" spans="1:7" ht="34.5" customHeight="1">
      <c r="A4" s="217" t="s">
        <v>197</v>
      </c>
      <c r="B4" s="218"/>
      <c r="C4" s="218"/>
      <c r="D4" s="218"/>
      <c r="E4" s="218"/>
      <c r="F4" s="218"/>
      <c r="G4" s="17"/>
    </row>
    <row r="5" spans="1:7" ht="34.5" customHeight="1">
      <c r="A5" s="217" t="s">
        <v>117</v>
      </c>
      <c r="B5" s="218"/>
      <c r="C5" s="218"/>
      <c r="D5" s="218"/>
      <c r="E5" s="218"/>
      <c r="F5" s="218"/>
      <c r="G5" s="18"/>
    </row>
    <row r="7" spans="1:7" ht="60" customHeight="1">
      <c r="A7" s="23" t="s">
        <v>110</v>
      </c>
      <c r="B7" s="212" t="s">
        <v>132</v>
      </c>
      <c r="C7" s="213"/>
      <c r="D7" s="213"/>
      <c r="E7" s="213"/>
      <c r="F7" s="213"/>
      <c r="G7" s="213"/>
    </row>
    <row r="8" spans="1:7" ht="13.5">
      <c r="A8" s="237" t="s">
        <v>111</v>
      </c>
      <c r="B8" s="231"/>
      <c r="C8" s="232"/>
      <c r="D8" s="232"/>
      <c r="E8" s="232"/>
      <c r="F8" s="232"/>
      <c r="G8" s="233"/>
    </row>
    <row r="9" spans="1:7" ht="24.75" customHeight="1">
      <c r="A9" s="252"/>
      <c r="B9" s="214" t="s">
        <v>112</v>
      </c>
      <c r="C9" s="215"/>
      <c r="D9" s="215"/>
      <c r="E9" s="215"/>
      <c r="F9" s="215"/>
      <c r="G9" s="216"/>
    </row>
    <row r="10" spans="1:7" ht="24.75" customHeight="1">
      <c r="A10" s="252"/>
      <c r="B10" s="214"/>
      <c r="C10" s="215"/>
      <c r="D10" s="215"/>
      <c r="E10" s="215"/>
      <c r="F10" s="215"/>
      <c r="G10" s="216"/>
    </row>
    <row r="11" spans="1:7" ht="30" customHeight="1">
      <c r="A11" s="252"/>
      <c r="B11" s="15"/>
      <c r="C11" s="221" t="s">
        <v>113</v>
      </c>
      <c r="D11" s="222"/>
      <c r="E11" s="213" t="s">
        <v>126</v>
      </c>
      <c r="F11" s="213"/>
      <c r="G11" s="16"/>
    </row>
    <row r="12" spans="1:7" ht="30" customHeight="1">
      <c r="A12" s="252"/>
      <c r="B12" s="15"/>
      <c r="C12" s="226" t="s">
        <v>128</v>
      </c>
      <c r="D12" s="227"/>
      <c r="E12" s="225"/>
      <c r="F12" s="225"/>
      <c r="G12" s="16"/>
    </row>
    <row r="13" spans="1:7" ht="30" customHeight="1">
      <c r="A13" s="252"/>
      <c r="B13" s="15"/>
      <c r="C13" s="213" t="s">
        <v>129</v>
      </c>
      <c r="D13" s="213"/>
      <c r="E13" s="213" t="s">
        <v>127</v>
      </c>
      <c r="F13" s="213"/>
      <c r="G13" s="16"/>
    </row>
    <row r="14" spans="1:7" ht="30" customHeight="1">
      <c r="A14" s="252"/>
      <c r="B14" s="15"/>
      <c r="C14" s="225"/>
      <c r="D14" s="225"/>
      <c r="E14" s="225"/>
      <c r="F14" s="225"/>
      <c r="G14" s="16"/>
    </row>
    <row r="15" spans="1:7" ht="30" customHeight="1">
      <c r="A15" s="252"/>
      <c r="B15" s="15"/>
      <c r="C15" s="213" t="s">
        <v>130</v>
      </c>
      <c r="D15" s="213"/>
      <c r="E15" s="221" t="s">
        <v>114</v>
      </c>
      <c r="F15" s="222"/>
      <c r="G15" s="16"/>
    </row>
    <row r="16" spans="1:7" ht="30" customHeight="1">
      <c r="A16" s="252"/>
      <c r="B16" s="15"/>
      <c r="C16" s="225"/>
      <c r="D16" s="225"/>
      <c r="E16" s="223" t="s">
        <v>115</v>
      </c>
      <c r="F16" s="224"/>
      <c r="G16" s="16"/>
    </row>
    <row r="17" spans="1:7" ht="24.75" customHeight="1">
      <c r="A17" s="252"/>
      <c r="B17" s="228" t="s">
        <v>125</v>
      </c>
      <c r="C17" s="229"/>
      <c r="D17" s="229"/>
      <c r="E17" s="229"/>
      <c r="F17" s="229"/>
      <c r="G17" s="230"/>
    </row>
    <row r="18" spans="1:7" ht="13.5">
      <c r="A18" s="253"/>
      <c r="B18" s="240"/>
      <c r="C18" s="241"/>
      <c r="D18" s="241"/>
      <c r="E18" s="241"/>
      <c r="F18" s="241"/>
      <c r="G18" s="242"/>
    </row>
    <row r="19" spans="1:7" ht="13.5">
      <c r="A19" s="237" t="s">
        <v>116</v>
      </c>
      <c r="B19" s="231"/>
      <c r="C19" s="232"/>
      <c r="D19" s="232"/>
      <c r="E19" s="232"/>
      <c r="F19" s="232"/>
      <c r="G19" s="233"/>
    </row>
    <row r="20" spans="1:7" ht="34.5" customHeight="1">
      <c r="A20" s="238"/>
      <c r="B20" s="234" t="s">
        <v>131</v>
      </c>
      <c r="C20" s="235"/>
      <c r="D20" s="235"/>
      <c r="E20" s="235"/>
      <c r="F20" s="235"/>
      <c r="G20" s="236"/>
    </row>
    <row r="21" spans="1:7" ht="34.5" customHeight="1">
      <c r="A21" s="238"/>
      <c r="B21" s="234" t="s">
        <v>119</v>
      </c>
      <c r="C21" s="235"/>
      <c r="D21" s="235"/>
      <c r="E21" s="235"/>
      <c r="F21" s="235"/>
      <c r="G21" s="236"/>
    </row>
    <row r="22" spans="1:7" ht="34.5" customHeight="1">
      <c r="A22" s="238"/>
      <c r="B22" s="234" t="s">
        <v>210</v>
      </c>
      <c r="C22" s="235"/>
      <c r="D22" s="235"/>
      <c r="E22" s="235"/>
      <c r="F22" s="235"/>
      <c r="G22" s="236"/>
    </row>
    <row r="23" spans="1:7" ht="34.5" customHeight="1">
      <c r="A23" s="238"/>
      <c r="B23" s="234" t="s">
        <v>124</v>
      </c>
      <c r="C23" s="235"/>
      <c r="D23" s="235"/>
      <c r="E23" s="235"/>
      <c r="F23" s="235"/>
      <c r="G23" s="236"/>
    </row>
    <row r="24" spans="1:7" ht="13.5">
      <c r="A24" s="239"/>
      <c r="B24" s="240"/>
      <c r="C24" s="241"/>
      <c r="D24" s="241"/>
      <c r="E24" s="241"/>
      <c r="F24" s="241"/>
      <c r="G24" s="242"/>
    </row>
    <row r="25" spans="1:7" ht="13.5">
      <c r="A25" s="237" t="s">
        <v>118</v>
      </c>
      <c r="B25" s="231"/>
      <c r="C25" s="232"/>
      <c r="D25" s="232"/>
      <c r="E25" s="232"/>
      <c r="F25" s="232"/>
      <c r="G25" s="233"/>
    </row>
    <row r="26" spans="1:7" ht="30" customHeight="1">
      <c r="A26" s="238"/>
      <c r="B26" s="234" t="s">
        <v>121</v>
      </c>
      <c r="C26" s="235"/>
      <c r="D26" s="235"/>
      <c r="E26" s="235"/>
      <c r="F26" s="235"/>
      <c r="G26" s="236"/>
    </row>
    <row r="27" spans="1:7" ht="30" customHeight="1">
      <c r="A27" s="238"/>
      <c r="B27" s="254" t="s">
        <v>211</v>
      </c>
      <c r="C27" s="255"/>
      <c r="D27" s="255"/>
      <c r="E27" s="255"/>
      <c r="F27" s="255"/>
      <c r="G27" s="256"/>
    </row>
    <row r="28" spans="1:7" ht="30" customHeight="1">
      <c r="A28" s="238"/>
      <c r="B28" s="234" t="s">
        <v>122</v>
      </c>
      <c r="C28" s="235"/>
      <c r="D28" s="235"/>
      <c r="E28" s="235"/>
      <c r="F28" s="235"/>
      <c r="G28" s="236"/>
    </row>
    <row r="29" spans="1:7" ht="30" customHeight="1">
      <c r="A29" s="238"/>
      <c r="B29" s="254" t="s">
        <v>212</v>
      </c>
      <c r="C29" s="255"/>
      <c r="D29" s="255"/>
      <c r="E29" s="255"/>
      <c r="F29" s="255"/>
      <c r="G29" s="256"/>
    </row>
    <row r="30" spans="1:7" ht="39.75" customHeight="1">
      <c r="A30" s="238"/>
      <c r="B30" s="234" t="s">
        <v>123</v>
      </c>
      <c r="C30" s="235"/>
      <c r="D30" s="235"/>
      <c r="E30" s="235"/>
      <c r="F30" s="235"/>
      <c r="G30" s="236"/>
    </row>
    <row r="31" spans="1:7" ht="4.5" customHeight="1">
      <c r="A31" s="238"/>
      <c r="B31" s="15"/>
      <c r="C31" s="19"/>
      <c r="D31" s="19"/>
      <c r="E31" s="19"/>
      <c r="F31" s="19"/>
      <c r="G31" s="16"/>
    </row>
    <row r="32" spans="1:7" ht="27.75" customHeight="1">
      <c r="A32" s="238"/>
      <c r="B32" s="15"/>
      <c r="C32" s="249" t="s">
        <v>213</v>
      </c>
      <c r="D32" s="250"/>
      <c r="E32" s="250"/>
      <c r="F32" s="251"/>
      <c r="G32" s="16"/>
    </row>
    <row r="33" spans="1:7" ht="27.75" customHeight="1">
      <c r="A33" s="238"/>
      <c r="B33" s="15"/>
      <c r="C33" s="246" t="s">
        <v>214</v>
      </c>
      <c r="D33" s="247"/>
      <c r="E33" s="247"/>
      <c r="F33" s="248"/>
      <c r="G33" s="16"/>
    </row>
    <row r="34" spans="1:7" ht="27.75" customHeight="1">
      <c r="A34" s="238"/>
      <c r="B34" s="15"/>
      <c r="C34" s="246" t="s">
        <v>215</v>
      </c>
      <c r="D34" s="247"/>
      <c r="E34" s="247"/>
      <c r="F34" s="248"/>
      <c r="G34" s="16"/>
    </row>
    <row r="35" spans="1:7" ht="27.75" customHeight="1">
      <c r="A35" s="238"/>
      <c r="B35" s="15"/>
      <c r="C35" s="246" t="s">
        <v>216</v>
      </c>
      <c r="D35" s="247"/>
      <c r="E35" s="247"/>
      <c r="F35" s="248"/>
      <c r="G35" s="16"/>
    </row>
    <row r="36" spans="1:7" ht="27.75" customHeight="1">
      <c r="A36" s="238"/>
      <c r="B36" s="15"/>
      <c r="C36" s="246" t="s">
        <v>217</v>
      </c>
      <c r="D36" s="247"/>
      <c r="E36" s="247"/>
      <c r="F36" s="248"/>
      <c r="G36" s="16"/>
    </row>
    <row r="37" spans="1:7" ht="27.75" customHeight="1">
      <c r="A37" s="238"/>
      <c r="B37" s="15"/>
      <c r="C37" s="246" t="s">
        <v>218</v>
      </c>
      <c r="D37" s="247"/>
      <c r="E37" s="247"/>
      <c r="F37" s="248"/>
      <c r="G37" s="16"/>
    </row>
    <row r="38" spans="1:7" ht="27.75" customHeight="1">
      <c r="A38" s="238"/>
      <c r="B38" s="15"/>
      <c r="C38" s="243" t="s">
        <v>120</v>
      </c>
      <c r="D38" s="244"/>
      <c r="E38" s="244"/>
      <c r="F38" s="245"/>
      <c r="G38" s="16"/>
    </row>
    <row r="39" spans="1:7" ht="13.5">
      <c r="A39" s="239"/>
      <c r="B39" s="20"/>
      <c r="C39" s="21"/>
      <c r="D39" s="21"/>
      <c r="E39" s="21"/>
      <c r="F39" s="21"/>
      <c r="G39" s="22"/>
    </row>
  </sheetData>
  <sheetProtection/>
  <mergeCells count="39">
    <mergeCell ref="A1:G1"/>
    <mergeCell ref="A25:A39"/>
    <mergeCell ref="B18:G18"/>
    <mergeCell ref="B8:G8"/>
    <mergeCell ref="A8:A18"/>
    <mergeCell ref="B26:G26"/>
    <mergeCell ref="B27:G27"/>
    <mergeCell ref="B28:G28"/>
    <mergeCell ref="B29:G29"/>
    <mergeCell ref="C36:F36"/>
    <mergeCell ref="B25:G25"/>
    <mergeCell ref="B22:G22"/>
    <mergeCell ref="C38:F38"/>
    <mergeCell ref="C33:F33"/>
    <mergeCell ref="C37:F37"/>
    <mergeCell ref="B30:G30"/>
    <mergeCell ref="C32:F32"/>
    <mergeCell ref="C34:F34"/>
    <mergeCell ref="C35:F35"/>
    <mergeCell ref="B17:G17"/>
    <mergeCell ref="B19:G19"/>
    <mergeCell ref="B20:G20"/>
    <mergeCell ref="A19:A24"/>
    <mergeCell ref="B21:G21"/>
    <mergeCell ref="B23:G23"/>
    <mergeCell ref="B24:G24"/>
    <mergeCell ref="E15:F15"/>
    <mergeCell ref="E16:F16"/>
    <mergeCell ref="C15:D16"/>
    <mergeCell ref="C13:D14"/>
    <mergeCell ref="E13:F14"/>
    <mergeCell ref="C12:D12"/>
    <mergeCell ref="E11:F12"/>
    <mergeCell ref="B7:G7"/>
    <mergeCell ref="B9:G10"/>
    <mergeCell ref="A4:F4"/>
    <mergeCell ref="A5:F5"/>
    <mergeCell ref="A2:G2"/>
    <mergeCell ref="C11:D11"/>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D41"/>
  <sheetViews>
    <sheetView zoomScalePageLayoutView="0" workbookViewId="0" topLeftCell="A1">
      <selection activeCell="A4" sqref="A4"/>
    </sheetView>
  </sheetViews>
  <sheetFormatPr defaultColWidth="9.00390625" defaultRowHeight="13.5"/>
  <cols>
    <col min="1" max="1" width="32.00390625" style="13" customWidth="1"/>
    <col min="2" max="2" width="30.625" style="13" customWidth="1"/>
    <col min="3" max="3" width="10.00390625" style="14" customWidth="1"/>
    <col min="4" max="4" width="17.50390625" style="14" customWidth="1"/>
    <col min="5" max="16384" width="9.00390625" style="10" customWidth="1"/>
  </cols>
  <sheetData>
    <row r="1" spans="1:4" ht="18" customHeight="1">
      <c r="A1" s="262" t="s">
        <v>73</v>
      </c>
      <c r="B1" s="262"/>
      <c r="C1" s="262"/>
      <c r="D1" s="262"/>
    </row>
    <row r="3" spans="1:4" s="11" customFormat="1" ht="20.25" customHeight="1">
      <c r="A3" s="1" t="s">
        <v>16</v>
      </c>
      <c r="B3" s="1" t="s">
        <v>17</v>
      </c>
      <c r="C3" s="263" t="s">
        <v>18</v>
      </c>
      <c r="D3" s="264"/>
    </row>
    <row r="4" spans="1:4" s="12" customFormat="1" ht="20.25" customHeight="1">
      <c r="A4" s="2" t="s">
        <v>206</v>
      </c>
      <c r="B4" s="2" t="s">
        <v>74</v>
      </c>
      <c r="C4" s="3" t="s">
        <v>19</v>
      </c>
      <c r="D4" s="4">
        <v>224580</v>
      </c>
    </row>
    <row r="5" spans="1:4" s="12" customFormat="1" ht="20.25" customHeight="1">
      <c r="A5" s="2" t="s">
        <v>20</v>
      </c>
      <c r="B5" s="2" t="s">
        <v>75</v>
      </c>
      <c r="C5" s="3" t="s">
        <v>21</v>
      </c>
      <c r="D5" s="6" t="s">
        <v>22</v>
      </c>
    </row>
    <row r="6" spans="1:4" s="12" customFormat="1" ht="20.25" customHeight="1">
      <c r="A6" s="2" t="s">
        <v>23</v>
      </c>
      <c r="B6" s="2" t="s">
        <v>76</v>
      </c>
      <c r="C6" s="3" t="s">
        <v>21</v>
      </c>
      <c r="D6" s="6" t="s">
        <v>24</v>
      </c>
    </row>
    <row r="7" spans="1:4" s="12" customFormat="1" ht="20.25" customHeight="1">
      <c r="A7" s="2" t="s">
        <v>25</v>
      </c>
      <c r="B7" s="2" t="s">
        <v>77</v>
      </c>
      <c r="C7" s="265" t="s">
        <v>26</v>
      </c>
      <c r="D7" s="266"/>
    </row>
    <row r="8" spans="1:4" s="12" customFormat="1" ht="20.25" customHeight="1">
      <c r="A8" s="2" t="s">
        <v>27</v>
      </c>
      <c r="B8" s="2" t="s">
        <v>78</v>
      </c>
      <c r="C8" s="260" t="s">
        <v>28</v>
      </c>
      <c r="D8" s="261"/>
    </row>
    <row r="9" spans="1:4" s="12" customFormat="1" ht="20.25" customHeight="1">
      <c r="A9" s="2" t="s">
        <v>29</v>
      </c>
      <c r="B9" s="2" t="s">
        <v>79</v>
      </c>
      <c r="C9" s="3" t="s">
        <v>30</v>
      </c>
      <c r="D9" s="4">
        <v>222024</v>
      </c>
    </row>
    <row r="10" spans="1:4" s="12" customFormat="1" ht="20.25" customHeight="1">
      <c r="A10" s="7" t="s">
        <v>31</v>
      </c>
      <c r="B10" s="2" t="s">
        <v>80</v>
      </c>
      <c r="C10" s="257" t="s">
        <v>32</v>
      </c>
      <c r="D10" s="258"/>
    </row>
    <row r="11" spans="1:4" s="12" customFormat="1" ht="20.25" customHeight="1">
      <c r="A11" s="2" t="s">
        <v>33</v>
      </c>
      <c r="B11" s="2" t="s">
        <v>81</v>
      </c>
      <c r="C11" s="260" t="s">
        <v>32</v>
      </c>
      <c r="D11" s="261"/>
    </row>
    <row r="12" spans="1:4" s="12" customFormat="1" ht="20.25" customHeight="1">
      <c r="A12" s="2" t="s">
        <v>34</v>
      </c>
      <c r="B12" s="2" t="s">
        <v>82</v>
      </c>
      <c r="C12" s="260" t="s">
        <v>35</v>
      </c>
      <c r="D12" s="261"/>
    </row>
    <row r="13" spans="1:4" s="12" customFormat="1" ht="20.25" customHeight="1">
      <c r="A13" s="2" t="s">
        <v>36</v>
      </c>
      <c r="B13" s="2" t="s">
        <v>83</v>
      </c>
      <c r="C13" s="3" t="s">
        <v>19</v>
      </c>
      <c r="D13" s="4">
        <v>230908</v>
      </c>
    </row>
    <row r="14" spans="1:4" s="12" customFormat="1" ht="20.25" customHeight="1">
      <c r="A14" s="2" t="s">
        <v>37</v>
      </c>
      <c r="B14" s="2" t="s">
        <v>84</v>
      </c>
      <c r="C14" s="3" t="s">
        <v>19</v>
      </c>
      <c r="D14" s="4">
        <v>200770</v>
      </c>
    </row>
    <row r="15" spans="1:4" s="12" customFormat="1" ht="20.25" customHeight="1">
      <c r="A15" s="2" t="s">
        <v>38</v>
      </c>
      <c r="B15" s="2" t="s">
        <v>85</v>
      </c>
      <c r="C15" s="3" t="s">
        <v>19</v>
      </c>
      <c r="D15" s="4">
        <v>224388</v>
      </c>
    </row>
    <row r="16" spans="1:4" s="12" customFormat="1" ht="20.25" customHeight="1">
      <c r="A16" s="2" t="s">
        <v>39</v>
      </c>
      <c r="B16" s="2" t="s">
        <v>86</v>
      </c>
      <c r="C16" s="3" t="s">
        <v>21</v>
      </c>
      <c r="D16" s="6" t="s">
        <v>40</v>
      </c>
    </row>
    <row r="17" spans="1:4" s="12" customFormat="1" ht="20.25" customHeight="1">
      <c r="A17" s="2" t="s">
        <v>41</v>
      </c>
      <c r="B17" s="2" t="s">
        <v>87</v>
      </c>
      <c r="C17" s="3" t="s">
        <v>42</v>
      </c>
      <c r="D17" s="4">
        <v>240011</v>
      </c>
    </row>
    <row r="18" spans="1:4" s="12" customFormat="1" ht="20.25" customHeight="1">
      <c r="A18" s="2" t="s">
        <v>43</v>
      </c>
      <c r="B18" s="2" t="s">
        <v>88</v>
      </c>
      <c r="C18" s="3" t="s">
        <v>42</v>
      </c>
      <c r="D18" s="4">
        <v>243262</v>
      </c>
    </row>
    <row r="19" spans="1:4" s="12" customFormat="1" ht="20.25" customHeight="1">
      <c r="A19" s="2" t="s">
        <v>44</v>
      </c>
      <c r="B19" s="2" t="s">
        <v>89</v>
      </c>
      <c r="C19" s="3" t="s">
        <v>42</v>
      </c>
      <c r="D19" s="4">
        <v>322956</v>
      </c>
    </row>
    <row r="20" spans="1:4" s="12" customFormat="1" ht="20.25" customHeight="1">
      <c r="A20" s="2" t="s">
        <v>45</v>
      </c>
      <c r="B20" s="2" t="s">
        <v>90</v>
      </c>
      <c r="C20" s="3" t="s">
        <v>42</v>
      </c>
      <c r="D20" s="4">
        <v>220808</v>
      </c>
    </row>
    <row r="21" spans="1:4" s="12" customFormat="1" ht="20.25" customHeight="1">
      <c r="A21" s="2" t="s">
        <v>46</v>
      </c>
      <c r="B21" s="2" t="s">
        <v>91</v>
      </c>
      <c r="C21" s="3" t="s">
        <v>42</v>
      </c>
      <c r="D21" s="4">
        <v>323650</v>
      </c>
    </row>
    <row r="22" spans="1:4" s="12" customFormat="1" ht="20.25" customHeight="1">
      <c r="A22" s="2" t="s">
        <v>47</v>
      </c>
      <c r="B22" s="2" t="s">
        <v>204</v>
      </c>
      <c r="C22" s="3" t="s">
        <v>42</v>
      </c>
      <c r="D22" s="4">
        <v>322225</v>
      </c>
    </row>
    <row r="23" spans="1:4" s="12" customFormat="1" ht="20.25" customHeight="1">
      <c r="A23" s="2" t="s">
        <v>48</v>
      </c>
      <c r="B23" s="2" t="s">
        <v>92</v>
      </c>
      <c r="C23" s="260" t="s">
        <v>49</v>
      </c>
      <c r="D23" s="261"/>
    </row>
    <row r="24" spans="1:4" s="12" customFormat="1" ht="20.25" customHeight="1">
      <c r="A24" s="2" t="s">
        <v>50</v>
      </c>
      <c r="B24" s="2" t="s">
        <v>93</v>
      </c>
      <c r="C24" s="3" t="s">
        <v>51</v>
      </c>
      <c r="D24" s="4">
        <v>210655</v>
      </c>
    </row>
    <row r="25" spans="1:4" s="12" customFormat="1" ht="20.25" customHeight="1">
      <c r="A25" s="2" t="s">
        <v>52</v>
      </c>
      <c r="B25" s="2" t="s">
        <v>94</v>
      </c>
      <c r="C25" s="260" t="s">
        <v>49</v>
      </c>
      <c r="D25" s="261"/>
    </row>
    <row r="26" spans="1:4" s="12" customFormat="1" ht="20.25" customHeight="1">
      <c r="A26" s="7" t="s">
        <v>53</v>
      </c>
      <c r="B26" s="2" t="s">
        <v>95</v>
      </c>
      <c r="C26" s="260" t="s">
        <v>49</v>
      </c>
      <c r="D26" s="261"/>
    </row>
    <row r="27" spans="1:4" s="12" customFormat="1" ht="20.25" customHeight="1">
      <c r="A27" s="7" t="s">
        <v>54</v>
      </c>
      <c r="B27" s="2" t="s">
        <v>96</v>
      </c>
      <c r="C27" s="3" t="s">
        <v>55</v>
      </c>
      <c r="D27" s="4">
        <v>321700</v>
      </c>
    </row>
    <row r="28" spans="1:4" s="12" customFormat="1" ht="20.25" customHeight="1">
      <c r="A28" s="7" t="s">
        <v>56</v>
      </c>
      <c r="B28" s="2" t="s">
        <v>97</v>
      </c>
      <c r="C28" s="3" t="s">
        <v>55</v>
      </c>
      <c r="D28" s="4">
        <v>235768</v>
      </c>
    </row>
    <row r="29" spans="1:4" s="12" customFormat="1" ht="20.25" customHeight="1">
      <c r="A29" s="8" t="s">
        <v>57</v>
      </c>
      <c r="B29" s="9" t="s">
        <v>98</v>
      </c>
      <c r="C29" s="3" t="s">
        <v>51</v>
      </c>
      <c r="D29" s="4">
        <v>236070</v>
      </c>
    </row>
    <row r="30" spans="1:4" s="12" customFormat="1" ht="20.25" customHeight="1">
      <c r="A30" s="2" t="s">
        <v>58</v>
      </c>
      <c r="B30" s="2" t="s">
        <v>99</v>
      </c>
      <c r="C30" s="3" t="s">
        <v>59</v>
      </c>
      <c r="D30" s="4">
        <v>453555</v>
      </c>
    </row>
    <row r="31" spans="1:4" s="12" customFormat="1" ht="20.25" customHeight="1">
      <c r="A31" s="2" t="s">
        <v>60</v>
      </c>
      <c r="B31" s="2" t="s">
        <v>100</v>
      </c>
      <c r="C31" s="3" t="s">
        <v>21</v>
      </c>
      <c r="D31" s="4" t="s">
        <v>61</v>
      </c>
    </row>
    <row r="32" spans="1:4" s="12" customFormat="1" ht="20.25" customHeight="1">
      <c r="A32" s="2" t="s">
        <v>62</v>
      </c>
      <c r="B32" s="2" t="s">
        <v>101</v>
      </c>
      <c r="C32" s="3" t="s">
        <v>42</v>
      </c>
      <c r="D32" s="4" t="s">
        <v>63</v>
      </c>
    </row>
    <row r="33" spans="1:4" s="12" customFormat="1" ht="20.25" customHeight="1">
      <c r="A33" s="2" t="s">
        <v>64</v>
      </c>
      <c r="B33" s="2" t="s">
        <v>102</v>
      </c>
      <c r="C33" s="3" t="s">
        <v>42</v>
      </c>
      <c r="D33" s="4">
        <v>292005</v>
      </c>
    </row>
    <row r="34" spans="1:4" s="12" customFormat="1" ht="20.25" customHeight="1">
      <c r="A34" s="2" t="s">
        <v>65</v>
      </c>
      <c r="B34" s="2" t="s">
        <v>103</v>
      </c>
      <c r="C34" s="3" t="s">
        <v>42</v>
      </c>
      <c r="D34" s="4">
        <v>292206</v>
      </c>
    </row>
    <row r="35" spans="1:4" s="12" customFormat="1" ht="20.25" customHeight="1">
      <c r="A35" s="2" t="s">
        <v>66</v>
      </c>
      <c r="B35" s="2" t="s">
        <v>205</v>
      </c>
      <c r="C35" s="3" t="s">
        <v>42</v>
      </c>
      <c r="D35" s="4">
        <v>262502</v>
      </c>
    </row>
    <row r="36" spans="1:4" s="12" customFormat="1" ht="20.25" customHeight="1">
      <c r="A36" s="2" t="s">
        <v>67</v>
      </c>
      <c r="B36" s="2" t="s">
        <v>104</v>
      </c>
      <c r="C36" s="3" t="s">
        <v>21</v>
      </c>
      <c r="D36" s="6" t="s">
        <v>68</v>
      </c>
    </row>
    <row r="37" spans="1:4" s="12" customFormat="1" ht="20.25" customHeight="1">
      <c r="A37" s="2" t="s">
        <v>69</v>
      </c>
      <c r="B37" s="2" t="s">
        <v>105</v>
      </c>
      <c r="C37" s="3" t="s">
        <v>42</v>
      </c>
      <c r="D37" s="4">
        <v>236254</v>
      </c>
    </row>
    <row r="38" spans="1:4" s="12" customFormat="1" ht="20.25" customHeight="1">
      <c r="A38" s="2" t="s">
        <v>70</v>
      </c>
      <c r="B38" s="2" t="s">
        <v>106</v>
      </c>
      <c r="C38" s="3" t="s">
        <v>42</v>
      </c>
      <c r="D38" s="4">
        <v>232165</v>
      </c>
    </row>
    <row r="39" spans="1:4" ht="20.25" customHeight="1">
      <c r="A39" s="2" t="s">
        <v>71</v>
      </c>
      <c r="B39" s="2" t="s">
        <v>107</v>
      </c>
      <c r="C39" s="3" t="s">
        <v>42</v>
      </c>
      <c r="D39" s="4">
        <v>222126</v>
      </c>
    </row>
    <row r="40" spans="1:4" ht="20.25" customHeight="1">
      <c r="A40" s="2" t="s">
        <v>72</v>
      </c>
      <c r="B40" s="2" t="s">
        <v>108</v>
      </c>
      <c r="C40" s="3" t="s">
        <v>55</v>
      </c>
      <c r="D40" s="4">
        <v>234314</v>
      </c>
    </row>
    <row r="41" spans="1:4" ht="34.5" customHeight="1">
      <c r="A41" s="259" t="s">
        <v>109</v>
      </c>
      <c r="B41" s="259"/>
      <c r="C41" s="259"/>
      <c r="D41" s="259"/>
    </row>
  </sheetData>
  <sheetProtection/>
  <mergeCells count="11">
    <mergeCell ref="C12:D12"/>
    <mergeCell ref="C10:D10"/>
    <mergeCell ref="A41:D41"/>
    <mergeCell ref="C25:D25"/>
    <mergeCell ref="A1:D1"/>
    <mergeCell ref="C3:D3"/>
    <mergeCell ref="C26:D26"/>
    <mergeCell ref="C7:D7"/>
    <mergeCell ref="C23:D23"/>
    <mergeCell ref="C8:D8"/>
    <mergeCell ref="C11:D11"/>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40"/>
  <sheetViews>
    <sheetView zoomScalePageLayoutView="0" workbookViewId="0" topLeftCell="A34">
      <selection activeCell="A1" sqref="A1"/>
    </sheetView>
  </sheetViews>
  <sheetFormatPr defaultColWidth="9.00390625" defaultRowHeight="13.5"/>
  <cols>
    <col min="1" max="1" width="140.625" style="5" customWidth="1"/>
    <col min="2" max="16384" width="9.00390625" style="5" customWidth="1"/>
  </cols>
  <sheetData>
    <row r="1" s="50" customFormat="1" ht="21">
      <c r="A1" s="53" t="s">
        <v>14</v>
      </c>
    </row>
    <row r="2" ht="60" customHeight="1">
      <c r="A2" s="41" t="s">
        <v>196</v>
      </c>
    </row>
    <row r="14" ht="39.75" customHeight="1"/>
    <row r="15" ht="30" customHeight="1">
      <c r="A15" s="41" t="s">
        <v>0</v>
      </c>
    </row>
    <row r="16" ht="18" customHeight="1">
      <c r="A16" s="41" t="s">
        <v>1</v>
      </c>
    </row>
    <row r="17" ht="18" customHeight="1">
      <c r="A17" s="41" t="s">
        <v>203</v>
      </c>
    </row>
    <row r="18" ht="33" customHeight="1">
      <c r="A18" s="41" t="s">
        <v>2</v>
      </c>
    </row>
    <row r="19" ht="39.75" customHeight="1"/>
    <row r="20" ht="19.5" customHeight="1">
      <c r="A20" s="41" t="s">
        <v>3</v>
      </c>
    </row>
    <row r="21" ht="48" customHeight="1">
      <c r="A21" s="42" t="s">
        <v>5</v>
      </c>
    </row>
    <row r="22" ht="19.5" customHeight="1">
      <c r="A22" s="41" t="s">
        <v>4</v>
      </c>
    </row>
    <row r="23" ht="33" customHeight="1">
      <c r="A23" s="42" t="s">
        <v>6</v>
      </c>
    </row>
    <row r="25" ht="19.5" customHeight="1">
      <c r="A25" s="43" t="s">
        <v>7</v>
      </c>
    </row>
    <row r="26" ht="19.5" customHeight="1">
      <c r="A26" s="44" t="s">
        <v>8</v>
      </c>
    </row>
    <row r="27" ht="39.75" customHeight="1"/>
    <row r="28" ht="21">
      <c r="A28" s="48" t="s">
        <v>13</v>
      </c>
    </row>
    <row r="29" ht="28.5">
      <c r="A29" s="49" t="s">
        <v>9</v>
      </c>
    </row>
    <row r="30" ht="9.75" customHeight="1">
      <c r="A30" s="46"/>
    </row>
    <row r="31" ht="54.75" customHeight="1">
      <c r="A31" s="47" t="s">
        <v>11</v>
      </c>
    </row>
    <row r="32" ht="54.75" customHeight="1">
      <c r="A32" s="47" t="s">
        <v>200</v>
      </c>
    </row>
    <row r="33" ht="54.75" customHeight="1">
      <c r="A33" s="47" t="s">
        <v>208</v>
      </c>
    </row>
    <row r="34" ht="19.5" customHeight="1">
      <c r="A34" s="51" t="s">
        <v>12</v>
      </c>
    </row>
    <row r="35" ht="19.5" customHeight="1">
      <c r="A35" s="52" t="s">
        <v>207</v>
      </c>
    </row>
    <row r="36" ht="14.25">
      <c r="A36" s="52" t="s">
        <v>15</v>
      </c>
    </row>
    <row r="37" ht="19.5" customHeight="1">
      <c r="A37" s="52" t="s">
        <v>198</v>
      </c>
    </row>
    <row r="38" ht="14.25">
      <c r="A38" s="52" t="s">
        <v>199</v>
      </c>
    </row>
    <row r="39" ht="30" customHeight="1">
      <c r="A39" s="46"/>
    </row>
    <row r="40" ht="21">
      <c r="A40" s="45" t="s">
        <v>10</v>
      </c>
    </row>
  </sheetData>
  <sheetProtection/>
  <printOptions horizontalCentered="1"/>
  <pageMargins left="0.5905511811023623" right="0.5905511811023623" top="0.5905511811023623" bottom="0.3937007874015748" header="0.5118110236220472" footer="0.5118110236220472"/>
  <pageSetup fitToHeight="1"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1">
      <selection activeCell="K35" sqref="K35"/>
    </sheetView>
  </sheetViews>
  <sheetFormatPr defaultColWidth="9.00390625" defaultRowHeight="13.5"/>
  <cols>
    <col min="1" max="1" width="13.875" style="12" customWidth="1"/>
    <col min="2" max="2" width="16.125" style="33" customWidth="1"/>
    <col min="3" max="8" width="11.125" style="28" bestFit="1" customWidth="1"/>
    <col min="9" max="9" width="11.625" style="28" customWidth="1"/>
    <col min="10" max="16384" width="9.00390625" style="12" customWidth="1"/>
  </cols>
  <sheetData>
    <row r="1" spans="1:9" ht="21">
      <c r="A1" s="267" t="s">
        <v>134</v>
      </c>
      <c r="B1" s="267"/>
      <c r="C1" s="267"/>
      <c r="D1" s="267"/>
      <c r="E1" s="267"/>
      <c r="F1" s="267"/>
      <c r="G1" s="267"/>
      <c r="H1" s="267"/>
      <c r="I1" s="268" t="s">
        <v>201</v>
      </c>
    </row>
    <row r="2" ht="9.75" customHeight="1">
      <c r="I2" s="269"/>
    </row>
    <row r="3" spans="1:9" ht="19.5" customHeight="1">
      <c r="A3" s="299" t="s">
        <v>135</v>
      </c>
      <c r="B3" s="300"/>
      <c r="C3" s="29" t="s">
        <v>136</v>
      </c>
      <c r="D3" s="29" t="s">
        <v>137</v>
      </c>
      <c r="E3" s="29" t="s">
        <v>138</v>
      </c>
      <c r="F3" s="29" t="s">
        <v>139</v>
      </c>
      <c r="G3" s="29" t="s">
        <v>140</v>
      </c>
      <c r="H3" s="29" t="s">
        <v>141</v>
      </c>
      <c r="I3" s="29" t="s">
        <v>142</v>
      </c>
    </row>
    <row r="4" spans="1:9" ht="19.5" customHeight="1">
      <c r="A4" s="24" t="s">
        <v>143</v>
      </c>
      <c r="B4" s="34" t="s">
        <v>144</v>
      </c>
      <c r="C4" s="289">
        <v>1900</v>
      </c>
      <c r="D4" s="290"/>
      <c r="E4" s="290"/>
      <c r="F4" s="290"/>
      <c r="G4" s="291"/>
      <c r="H4" s="36">
        <v>500</v>
      </c>
      <c r="I4" s="29" t="s">
        <v>168</v>
      </c>
    </row>
    <row r="5" spans="1:9" ht="19.5" customHeight="1">
      <c r="A5" s="25" t="s">
        <v>145</v>
      </c>
      <c r="B5" s="34" t="s">
        <v>159</v>
      </c>
      <c r="C5" s="30"/>
      <c r="D5" s="30"/>
      <c r="E5" s="30"/>
      <c r="F5" s="30"/>
      <c r="G5" s="36">
        <v>1900</v>
      </c>
      <c r="H5" s="36">
        <v>500</v>
      </c>
      <c r="I5" s="29" t="s">
        <v>168</v>
      </c>
    </row>
    <row r="6" spans="1:9" ht="19.5" customHeight="1">
      <c r="A6" s="26"/>
      <c r="B6" s="35" t="s">
        <v>146</v>
      </c>
      <c r="C6" s="30"/>
      <c r="D6" s="30"/>
      <c r="E6" s="30"/>
      <c r="F6" s="289">
        <v>800</v>
      </c>
      <c r="G6" s="291"/>
      <c r="H6" s="289">
        <v>100</v>
      </c>
      <c r="I6" s="291"/>
    </row>
    <row r="7" spans="1:9" ht="19.5" customHeight="1">
      <c r="A7" s="26"/>
      <c r="B7" s="35" t="s">
        <v>147</v>
      </c>
      <c r="C7" s="30"/>
      <c r="D7" s="30"/>
      <c r="E7" s="289">
        <v>700</v>
      </c>
      <c r="F7" s="290"/>
      <c r="G7" s="291"/>
      <c r="H7" s="29" t="s">
        <v>168</v>
      </c>
      <c r="I7" s="30"/>
    </row>
    <row r="8" spans="1:9" ht="19.5" customHeight="1">
      <c r="A8" s="26"/>
      <c r="B8" s="35" t="s">
        <v>148</v>
      </c>
      <c r="C8" s="30"/>
      <c r="D8" s="30"/>
      <c r="E8" s="289">
        <v>700</v>
      </c>
      <c r="F8" s="290"/>
      <c r="G8" s="291"/>
      <c r="H8" s="289">
        <v>100</v>
      </c>
      <c r="I8" s="291"/>
    </row>
    <row r="9" spans="1:9" ht="19.5" customHeight="1">
      <c r="A9" s="26"/>
      <c r="B9" s="35" t="s">
        <v>149</v>
      </c>
      <c r="C9" s="30"/>
      <c r="D9" s="30"/>
      <c r="E9" s="289">
        <v>400</v>
      </c>
      <c r="F9" s="291"/>
      <c r="G9" s="304" t="s">
        <v>168</v>
      </c>
      <c r="H9" s="305"/>
      <c r="I9" s="306"/>
    </row>
    <row r="10" spans="1:9" ht="19.5" customHeight="1">
      <c r="A10" s="26"/>
      <c r="B10" s="35" t="s">
        <v>150</v>
      </c>
      <c r="C10" s="30"/>
      <c r="D10" s="37"/>
      <c r="E10" s="289">
        <v>1200</v>
      </c>
      <c r="F10" s="290"/>
      <c r="G10" s="291"/>
      <c r="H10" s="289">
        <v>100</v>
      </c>
      <c r="I10" s="291"/>
    </row>
    <row r="11" spans="1:9" ht="19.5" customHeight="1">
      <c r="A11" s="26"/>
      <c r="B11" s="35" t="s">
        <v>151</v>
      </c>
      <c r="C11" s="30"/>
      <c r="D11" s="37"/>
      <c r="E11" s="289">
        <v>1800</v>
      </c>
      <c r="F11" s="290"/>
      <c r="G11" s="291"/>
      <c r="H11" s="289">
        <v>300</v>
      </c>
      <c r="I11" s="291"/>
    </row>
    <row r="12" spans="1:9" ht="19.5" customHeight="1">
      <c r="A12" s="307" t="s">
        <v>167</v>
      </c>
      <c r="B12" s="34" t="s">
        <v>153</v>
      </c>
      <c r="C12" s="30"/>
      <c r="D12" s="289">
        <v>1400</v>
      </c>
      <c r="E12" s="290"/>
      <c r="F12" s="290"/>
      <c r="G12" s="291"/>
      <c r="H12" s="289">
        <v>200</v>
      </c>
      <c r="I12" s="291"/>
    </row>
    <row r="13" spans="1:9" ht="19.5" customHeight="1">
      <c r="A13" s="308"/>
      <c r="B13" s="34" t="s">
        <v>160</v>
      </c>
      <c r="C13" s="30"/>
      <c r="D13" s="289">
        <v>2600</v>
      </c>
      <c r="E13" s="290"/>
      <c r="F13" s="290"/>
      <c r="G13" s="291"/>
      <c r="H13" s="289">
        <v>500</v>
      </c>
      <c r="I13" s="291"/>
    </row>
    <row r="14" spans="1:9" ht="19.5" customHeight="1">
      <c r="A14" s="27" t="s">
        <v>166</v>
      </c>
      <c r="B14" s="34" t="s">
        <v>161</v>
      </c>
      <c r="C14" s="30"/>
      <c r="D14" s="289">
        <v>3500</v>
      </c>
      <c r="E14" s="290"/>
      <c r="F14" s="290"/>
      <c r="G14" s="291"/>
      <c r="H14" s="289">
        <v>1000</v>
      </c>
      <c r="I14" s="291"/>
    </row>
    <row r="15" spans="1:9" ht="19.5" customHeight="1">
      <c r="A15" s="307" t="s">
        <v>152</v>
      </c>
      <c r="B15" s="34" t="s">
        <v>162</v>
      </c>
      <c r="C15" s="30"/>
      <c r="D15" s="37"/>
      <c r="E15" s="289">
        <v>800</v>
      </c>
      <c r="F15" s="290"/>
      <c r="G15" s="291"/>
      <c r="H15" s="289">
        <v>100</v>
      </c>
      <c r="I15" s="291"/>
    </row>
    <row r="16" spans="1:9" ht="19.5" customHeight="1">
      <c r="A16" s="308"/>
      <c r="B16" s="34" t="s">
        <v>163</v>
      </c>
      <c r="C16" s="30"/>
      <c r="D16" s="37"/>
      <c r="E16" s="289">
        <v>1200</v>
      </c>
      <c r="F16" s="290"/>
      <c r="G16" s="291"/>
      <c r="H16" s="289">
        <v>100</v>
      </c>
      <c r="I16" s="291"/>
    </row>
    <row r="17" spans="1:9" ht="19.5" customHeight="1">
      <c r="A17" s="308"/>
      <c r="B17" s="34" t="s">
        <v>164</v>
      </c>
      <c r="C17" s="30"/>
      <c r="D17" s="37"/>
      <c r="E17" s="38"/>
      <c r="F17" s="290">
        <v>1200</v>
      </c>
      <c r="G17" s="292"/>
      <c r="H17" s="289">
        <v>100</v>
      </c>
      <c r="I17" s="291"/>
    </row>
    <row r="18" spans="1:9" ht="19.5" customHeight="1">
      <c r="A18" s="27" t="s">
        <v>166</v>
      </c>
      <c r="B18" s="34" t="s">
        <v>165</v>
      </c>
      <c r="C18" s="30"/>
      <c r="D18" s="37"/>
      <c r="E18" s="36">
        <v>1800</v>
      </c>
      <c r="F18" s="37"/>
      <c r="G18" s="37"/>
      <c r="H18" s="37"/>
      <c r="I18" s="37"/>
    </row>
    <row r="19" spans="1:9" ht="19.5" customHeight="1">
      <c r="A19" s="315" t="s">
        <v>154</v>
      </c>
      <c r="B19" s="301" t="s">
        <v>155</v>
      </c>
      <c r="C19" s="31"/>
      <c r="D19" s="31"/>
      <c r="E19" s="272" t="s">
        <v>172</v>
      </c>
      <c r="F19" s="273"/>
      <c r="G19" s="273"/>
      <c r="H19" s="274"/>
      <c r="I19" s="31"/>
    </row>
    <row r="20" spans="1:9" ht="19.5" customHeight="1">
      <c r="A20" s="308"/>
      <c r="B20" s="302"/>
      <c r="C20" s="32"/>
      <c r="D20" s="32"/>
      <c r="E20" s="275" t="s">
        <v>173</v>
      </c>
      <c r="F20" s="276"/>
      <c r="G20" s="276"/>
      <c r="H20" s="277"/>
      <c r="I20" s="32"/>
    </row>
    <row r="21" spans="1:9" ht="19.5" customHeight="1">
      <c r="A21" s="308"/>
      <c r="B21" s="301" t="s">
        <v>156</v>
      </c>
      <c r="C21" s="31"/>
      <c r="D21" s="31"/>
      <c r="E21" s="272" t="s">
        <v>174</v>
      </c>
      <c r="F21" s="273"/>
      <c r="G21" s="273"/>
      <c r="H21" s="274"/>
      <c r="I21" s="31"/>
    </row>
    <row r="22" spans="1:9" ht="19.5" customHeight="1">
      <c r="A22" s="27" t="s">
        <v>171</v>
      </c>
      <c r="B22" s="302"/>
      <c r="C22" s="32"/>
      <c r="D22" s="32"/>
      <c r="E22" s="275" t="s">
        <v>175</v>
      </c>
      <c r="F22" s="276"/>
      <c r="G22" s="276"/>
      <c r="H22" s="277"/>
      <c r="I22" s="32"/>
    </row>
    <row r="23" spans="1:9" ht="19.5" customHeight="1">
      <c r="A23" s="24" t="s">
        <v>157</v>
      </c>
      <c r="B23" s="301" t="s">
        <v>144</v>
      </c>
      <c r="C23" s="303"/>
      <c r="D23" s="303"/>
      <c r="E23" s="309">
        <v>1000</v>
      </c>
      <c r="F23" s="310"/>
      <c r="G23" s="311"/>
      <c r="H23" s="54" t="s">
        <v>169</v>
      </c>
      <c r="I23" s="303"/>
    </row>
    <row r="24" spans="1:9" ht="19.5" customHeight="1">
      <c r="A24" s="27" t="s">
        <v>158</v>
      </c>
      <c r="B24" s="302"/>
      <c r="C24" s="303"/>
      <c r="D24" s="303"/>
      <c r="E24" s="312"/>
      <c r="F24" s="313"/>
      <c r="G24" s="314"/>
      <c r="H24" s="55" t="s">
        <v>170</v>
      </c>
      <c r="I24" s="303"/>
    </row>
    <row r="25" spans="1:9" s="39" customFormat="1" ht="19.5" customHeight="1">
      <c r="A25" s="297" t="s">
        <v>177</v>
      </c>
      <c r="B25" s="298"/>
      <c r="C25" s="298"/>
      <c r="D25" s="298"/>
      <c r="E25" s="298"/>
      <c r="F25" s="298"/>
      <c r="G25" s="298"/>
      <c r="H25" s="298"/>
      <c r="I25" s="298"/>
    </row>
    <row r="26" ht="30" customHeight="1"/>
    <row r="27" spans="1:9" ht="21">
      <c r="A27" s="267" t="s">
        <v>176</v>
      </c>
      <c r="B27" s="267"/>
      <c r="C27" s="267"/>
      <c r="D27" s="267"/>
      <c r="E27" s="267"/>
      <c r="F27" s="267"/>
      <c r="G27" s="267"/>
      <c r="H27" s="267"/>
      <c r="I27" s="267"/>
    </row>
    <row r="28" ht="9.75" customHeight="1"/>
    <row r="29" spans="1:9" s="40" customFormat="1" ht="24.75" customHeight="1">
      <c r="A29" s="270" t="s">
        <v>202</v>
      </c>
      <c r="B29" s="271"/>
      <c r="C29" s="271"/>
      <c r="D29" s="271"/>
      <c r="E29" s="271"/>
      <c r="F29" s="271"/>
      <c r="G29" s="271"/>
      <c r="H29" s="271"/>
      <c r="I29" s="271"/>
    </row>
    <row r="30" spans="1:9" s="40" customFormat="1" ht="24.75" customHeight="1">
      <c r="A30" s="270" t="s">
        <v>183</v>
      </c>
      <c r="B30" s="271"/>
      <c r="C30" s="271"/>
      <c r="D30" s="271"/>
      <c r="E30" s="271"/>
      <c r="F30" s="271"/>
      <c r="G30" s="271"/>
      <c r="H30" s="271"/>
      <c r="I30" s="271"/>
    </row>
    <row r="31" spans="1:9" s="40" customFormat="1" ht="24.75" customHeight="1">
      <c r="A31" s="295" t="s">
        <v>184</v>
      </c>
      <c r="B31" s="296"/>
      <c r="C31" s="296"/>
      <c r="D31" s="296"/>
      <c r="E31" s="296"/>
      <c r="F31" s="296"/>
      <c r="G31" s="296"/>
      <c r="H31" s="296"/>
      <c r="I31" s="296"/>
    </row>
    <row r="32" spans="1:9" s="40" customFormat="1" ht="24.75" customHeight="1">
      <c r="A32" s="270" t="s">
        <v>182</v>
      </c>
      <c r="B32" s="271"/>
      <c r="C32" s="271"/>
      <c r="D32" s="271"/>
      <c r="E32" s="271"/>
      <c r="F32" s="271"/>
      <c r="G32" s="271"/>
      <c r="H32" s="271"/>
      <c r="I32" s="271"/>
    </row>
    <row r="33" spans="1:9" s="40" customFormat="1" ht="24.75" customHeight="1">
      <c r="A33" s="293" t="s">
        <v>190</v>
      </c>
      <c r="B33" s="294"/>
      <c r="C33" s="294"/>
      <c r="D33" s="294"/>
      <c r="E33" s="294"/>
      <c r="F33" s="294"/>
      <c r="G33" s="294"/>
      <c r="H33" s="294"/>
      <c r="I33" s="294"/>
    </row>
    <row r="34" spans="1:9" s="40" customFormat="1" ht="19.5" customHeight="1">
      <c r="A34" s="280" t="s">
        <v>178</v>
      </c>
      <c r="B34" s="281"/>
      <c r="C34" s="281"/>
      <c r="D34" s="281"/>
      <c r="E34" s="281"/>
      <c r="F34" s="281"/>
      <c r="G34" s="281"/>
      <c r="H34" s="281"/>
      <c r="I34" s="281"/>
    </row>
    <row r="35" spans="1:9" s="40" customFormat="1" ht="19.5" customHeight="1">
      <c r="A35" s="280" t="s">
        <v>187</v>
      </c>
      <c r="B35" s="281"/>
      <c r="C35" s="281"/>
      <c r="D35" s="281"/>
      <c r="E35" s="281"/>
      <c r="F35" s="281"/>
      <c r="G35" s="281"/>
      <c r="H35" s="281"/>
      <c r="I35" s="281"/>
    </row>
    <row r="36" spans="1:9" s="40" customFormat="1" ht="19.5" customHeight="1">
      <c r="A36" s="278" t="s">
        <v>188</v>
      </c>
      <c r="B36" s="279"/>
      <c r="C36" s="279"/>
      <c r="D36" s="279"/>
      <c r="E36" s="279"/>
      <c r="F36" s="279"/>
      <c r="G36" s="279"/>
      <c r="H36" s="279"/>
      <c r="I36" s="279"/>
    </row>
    <row r="37" spans="1:9" s="40" customFormat="1" ht="19.5" customHeight="1">
      <c r="A37" s="280" t="s">
        <v>191</v>
      </c>
      <c r="B37" s="281"/>
      <c r="C37" s="281"/>
      <c r="D37" s="281"/>
      <c r="E37" s="281"/>
      <c r="F37" s="281"/>
      <c r="G37" s="281"/>
      <c r="H37" s="281"/>
      <c r="I37" s="281"/>
    </row>
    <row r="38" spans="1:9" s="40" customFormat="1" ht="19.5" customHeight="1">
      <c r="A38" s="278" t="s">
        <v>192</v>
      </c>
      <c r="B38" s="279"/>
      <c r="C38" s="279"/>
      <c r="D38" s="279"/>
      <c r="E38" s="279"/>
      <c r="F38" s="279"/>
      <c r="G38" s="279"/>
      <c r="H38" s="279"/>
      <c r="I38" s="279"/>
    </row>
    <row r="39" spans="1:9" s="40" customFormat="1" ht="19.5" customHeight="1">
      <c r="A39" s="280" t="s">
        <v>185</v>
      </c>
      <c r="B39" s="281"/>
      <c r="C39" s="281"/>
      <c r="D39" s="281"/>
      <c r="E39" s="281"/>
      <c r="F39" s="281"/>
      <c r="G39" s="281"/>
      <c r="H39" s="281"/>
      <c r="I39" s="281"/>
    </row>
    <row r="40" spans="1:9" s="40" customFormat="1" ht="19.5" customHeight="1">
      <c r="A40" s="278" t="s">
        <v>186</v>
      </c>
      <c r="B40" s="279"/>
      <c r="C40" s="279"/>
      <c r="D40" s="279"/>
      <c r="E40" s="279"/>
      <c r="F40" s="279"/>
      <c r="G40" s="279"/>
      <c r="H40" s="279"/>
      <c r="I40" s="279"/>
    </row>
    <row r="41" spans="1:9" s="40" customFormat="1" ht="19.5" customHeight="1">
      <c r="A41" s="280" t="s">
        <v>194</v>
      </c>
      <c r="B41" s="281"/>
      <c r="C41" s="281"/>
      <c r="D41" s="281"/>
      <c r="E41" s="281"/>
      <c r="F41" s="281"/>
      <c r="G41" s="281"/>
      <c r="H41" s="281"/>
      <c r="I41" s="281"/>
    </row>
    <row r="42" spans="1:9" s="40" customFormat="1" ht="24.75" customHeight="1">
      <c r="A42" s="293" t="s">
        <v>189</v>
      </c>
      <c r="B42" s="294"/>
      <c r="C42" s="294"/>
      <c r="D42" s="294"/>
      <c r="E42" s="294"/>
      <c r="F42" s="294"/>
      <c r="G42" s="294"/>
      <c r="H42" s="294"/>
      <c r="I42" s="294"/>
    </row>
    <row r="43" spans="1:9" s="40" customFormat="1" ht="19.5" customHeight="1">
      <c r="A43" s="280" t="s">
        <v>193</v>
      </c>
      <c r="B43" s="281"/>
      <c r="C43" s="281"/>
      <c r="D43" s="281"/>
      <c r="E43" s="281"/>
      <c r="F43" s="281"/>
      <c r="G43" s="281"/>
      <c r="H43" s="281"/>
      <c r="I43" s="281"/>
    </row>
    <row r="44" spans="1:9" s="40" customFormat="1" ht="19.5" customHeight="1">
      <c r="A44" s="284" t="s">
        <v>179</v>
      </c>
      <c r="B44" s="285"/>
      <c r="C44" s="285"/>
      <c r="D44" s="285"/>
      <c r="E44" s="285"/>
      <c r="F44" s="285"/>
      <c r="G44" s="285"/>
      <c r="H44" s="285"/>
      <c r="I44" s="285"/>
    </row>
    <row r="45" spans="1:9" s="40" customFormat="1" ht="24.75" customHeight="1">
      <c r="A45" s="293" t="s">
        <v>180</v>
      </c>
      <c r="B45" s="294"/>
      <c r="C45" s="294"/>
      <c r="D45" s="294"/>
      <c r="E45" s="294"/>
      <c r="F45" s="294"/>
      <c r="G45" s="294"/>
      <c r="H45" s="294"/>
      <c r="I45" s="294"/>
    </row>
    <row r="46" spans="1:9" s="40" customFormat="1" ht="19.5" customHeight="1">
      <c r="A46" s="280" t="s">
        <v>178</v>
      </c>
      <c r="B46" s="281"/>
      <c r="C46" s="281"/>
      <c r="D46" s="281"/>
      <c r="E46" s="281"/>
      <c r="F46" s="281"/>
      <c r="G46" s="281"/>
      <c r="H46" s="281"/>
      <c r="I46" s="281"/>
    </row>
    <row r="47" spans="1:9" s="40" customFormat="1" ht="19.5" customHeight="1">
      <c r="A47" s="284" t="s">
        <v>181</v>
      </c>
      <c r="B47" s="285"/>
      <c r="C47" s="285"/>
      <c r="D47" s="285"/>
      <c r="E47" s="285"/>
      <c r="F47" s="285"/>
      <c r="G47" s="285"/>
      <c r="H47" s="285"/>
      <c r="I47" s="285"/>
    </row>
    <row r="48" spans="1:9" s="40" customFormat="1" ht="14.25">
      <c r="A48" s="282"/>
      <c r="B48" s="283"/>
      <c r="C48" s="283"/>
      <c r="D48" s="283"/>
      <c r="E48" s="283"/>
      <c r="F48" s="283"/>
      <c r="G48" s="283"/>
      <c r="H48" s="283"/>
      <c r="I48" s="283"/>
    </row>
    <row r="49" spans="1:9" s="40" customFormat="1" ht="18.75">
      <c r="A49" s="286" t="s">
        <v>195</v>
      </c>
      <c r="B49" s="287"/>
      <c r="C49" s="287"/>
      <c r="D49" s="287"/>
      <c r="E49" s="287"/>
      <c r="F49" s="287"/>
      <c r="G49" s="287"/>
      <c r="H49" s="287"/>
      <c r="I49" s="288"/>
    </row>
    <row r="50" spans="1:9" s="40" customFormat="1" ht="14.25">
      <c r="A50" s="282"/>
      <c r="B50" s="283"/>
      <c r="C50" s="283"/>
      <c r="D50" s="283"/>
      <c r="E50" s="283"/>
      <c r="F50" s="283"/>
      <c r="G50" s="283"/>
      <c r="H50" s="283"/>
      <c r="I50" s="283"/>
    </row>
    <row r="51" spans="1:9" s="40" customFormat="1" ht="14.25">
      <c r="A51" s="282"/>
      <c r="B51" s="283"/>
      <c r="C51" s="283"/>
      <c r="D51" s="283"/>
      <c r="E51" s="283"/>
      <c r="F51" s="283"/>
      <c r="G51" s="283"/>
      <c r="H51" s="283"/>
      <c r="I51" s="283"/>
    </row>
  </sheetData>
  <sheetProtection/>
  <mergeCells count="66">
    <mergeCell ref="D23:D24"/>
    <mergeCell ref="H15:I15"/>
    <mergeCell ref="A12:A13"/>
    <mergeCell ref="A19:A21"/>
    <mergeCell ref="B19:B20"/>
    <mergeCell ref="B21:B22"/>
    <mergeCell ref="D14:G14"/>
    <mergeCell ref="H14:I14"/>
    <mergeCell ref="A3:B3"/>
    <mergeCell ref="B23:B24"/>
    <mergeCell ref="C23:C24"/>
    <mergeCell ref="C4:G4"/>
    <mergeCell ref="F6:G6"/>
    <mergeCell ref="E9:F9"/>
    <mergeCell ref="G9:I9"/>
    <mergeCell ref="I23:I24"/>
    <mergeCell ref="A15:A17"/>
    <mergeCell ref="E10:G10"/>
    <mergeCell ref="H6:I6"/>
    <mergeCell ref="E7:G7"/>
    <mergeCell ref="E8:G8"/>
    <mergeCell ref="H8:I8"/>
    <mergeCell ref="H11:I11"/>
    <mergeCell ref="D12:G12"/>
    <mergeCell ref="H12:I12"/>
    <mergeCell ref="H10:I10"/>
    <mergeCell ref="E11:G11"/>
    <mergeCell ref="A25:I25"/>
    <mergeCell ref="A27:I27"/>
    <mergeCell ref="H16:I16"/>
    <mergeCell ref="H17:I17"/>
    <mergeCell ref="H13:I13"/>
    <mergeCell ref="E15:G15"/>
    <mergeCell ref="E23:G24"/>
    <mergeCell ref="A42:I42"/>
    <mergeCell ref="A43:I43"/>
    <mergeCell ref="A44:I44"/>
    <mergeCell ref="A45:I45"/>
    <mergeCell ref="A37:I37"/>
    <mergeCell ref="A39:I39"/>
    <mergeCell ref="A41:I41"/>
    <mergeCell ref="A50:I50"/>
    <mergeCell ref="A51:I51"/>
    <mergeCell ref="A46:I46"/>
    <mergeCell ref="A47:I47"/>
    <mergeCell ref="A48:I48"/>
    <mergeCell ref="A49:I49"/>
    <mergeCell ref="A38:I38"/>
    <mergeCell ref="A40:I40"/>
    <mergeCell ref="A36:I36"/>
    <mergeCell ref="A34:I34"/>
    <mergeCell ref="A30:I30"/>
    <mergeCell ref="A32:I32"/>
    <mergeCell ref="A35:I35"/>
    <mergeCell ref="A31:I31"/>
    <mergeCell ref="A33:I33"/>
    <mergeCell ref="A1:H1"/>
    <mergeCell ref="I1:I2"/>
    <mergeCell ref="A29:I29"/>
    <mergeCell ref="E19:H19"/>
    <mergeCell ref="E20:H20"/>
    <mergeCell ref="E21:H21"/>
    <mergeCell ref="E22:H22"/>
    <mergeCell ref="E16:G16"/>
    <mergeCell ref="F17:G17"/>
    <mergeCell ref="D13:G13"/>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0000009007</dc:creator>
  <cp:keywords/>
  <dc:description/>
  <cp:lastModifiedBy>k40</cp:lastModifiedBy>
  <cp:lastPrinted>2010-03-08T00:00:01Z</cp:lastPrinted>
  <dcterms:created xsi:type="dcterms:W3CDTF">2010-02-11T01:54:31Z</dcterms:created>
  <dcterms:modified xsi:type="dcterms:W3CDTF">2010-08-31T01:27:17Z</dcterms:modified>
  <cp:category/>
  <cp:version/>
  <cp:contentType/>
  <cp:contentStatus/>
</cp:coreProperties>
</file>